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3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33.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1.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30.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31.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32.xml"/>
  <Override ContentType="application/vnd.openxmlformats-officedocument.drawing+xml" PartName="/xl/drawings/drawing23.xml"/>
  <Override ContentType="application/vnd.openxmlformats-officedocument.drawing+xml" PartName="/xl/drawings/drawing3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TUS" sheetId="1" r:id="rId5"/>
    <sheet state="visible" name="Dzień 1" sheetId="2" r:id="rId6"/>
    <sheet state="visible" name="Dzień 2" sheetId="3" r:id="rId7"/>
    <sheet state="visible" name="Dzień 3" sheetId="4" r:id="rId8"/>
    <sheet state="visible" name="Dzień 4" sheetId="5" r:id="rId9"/>
    <sheet state="visible" name="Dzień 5" sheetId="6" r:id="rId10"/>
    <sheet state="visible" name="Dzień 6" sheetId="7" r:id="rId11"/>
    <sheet state="visible" name="Dzień 7" sheetId="8" r:id="rId12"/>
    <sheet state="visible" name="Dzień 8" sheetId="9" r:id="rId13"/>
    <sheet state="visible" name="Dzień 9" sheetId="10" r:id="rId14"/>
    <sheet state="visible" name="Dzień 10" sheetId="11" r:id="rId15"/>
    <sheet state="visible" name="Dzień 11" sheetId="12" r:id="rId16"/>
    <sheet state="visible" name="Dzień 12" sheetId="13" r:id="rId17"/>
    <sheet state="visible" name="Dzień 13" sheetId="14" r:id="rId18"/>
    <sheet state="visible" name="Dzień 14" sheetId="15" r:id="rId19"/>
    <sheet state="visible" name="Dzień 15" sheetId="16" r:id="rId20"/>
    <sheet state="visible" name="Dzień 16" sheetId="17" r:id="rId21"/>
    <sheet state="visible" name="Dzień 17" sheetId="18" r:id="rId22"/>
    <sheet state="visible" name="Dzień 18" sheetId="19" r:id="rId23"/>
    <sheet state="visible" name="Dzień 19" sheetId="20" r:id="rId24"/>
    <sheet state="visible" name="Dzień 20" sheetId="21" r:id="rId25"/>
    <sheet state="visible" name="Dzień 21" sheetId="22" r:id="rId26"/>
    <sheet state="visible" name="Dzień 22" sheetId="23" r:id="rId27"/>
    <sheet state="visible" name="Dzień 23" sheetId="24" r:id="rId28"/>
    <sheet state="visible" name="Dzień 24" sheetId="25" r:id="rId29"/>
    <sheet state="visible" name="Dzień 25" sheetId="26" r:id="rId30"/>
    <sheet state="visible" name="Dzień 26" sheetId="27" r:id="rId31"/>
    <sheet state="visible" name="Dzień 27" sheetId="28" r:id="rId32"/>
    <sheet state="visible" name="Dzień 28" sheetId="29" r:id="rId33"/>
    <sheet state="visible" name="Dzień 29" sheetId="30" r:id="rId34"/>
    <sheet state="visible" name="Dzień 30" sheetId="31" r:id="rId35"/>
    <sheet state="visible" name="Dzień 31" sheetId="32" r:id="rId36"/>
    <sheet state="visible" name="DANE" sheetId="33" r:id="rId37"/>
  </sheets>
  <definedNames/>
  <calcPr/>
</workbook>
</file>

<file path=xl/sharedStrings.xml><?xml version="1.0" encoding="utf-8"?>
<sst xmlns="http://schemas.openxmlformats.org/spreadsheetml/2006/main" count="2821" uniqueCount="151">
  <si>
    <t>DANE INSTRUKTORA</t>
  </si>
  <si>
    <t>ANALIZA I STATYSTYKI</t>
  </si>
  <si>
    <t>Imię i nazwisko:</t>
  </si>
  <si>
    <t>Min godzin w ciągu dnia:</t>
  </si>
  <si>
    <t>Numer uprawnień:</t>
  </si>
  <si>
    <t>Max godzin w ciągu dnia:</t>
  </si>
  <si>
    <t>Miesiąc:</t>
  </si>
  <si>
    <t>Styczeń</t>
  </si>
  <si>
    <t>Mediana godzin dziennie:</t>
  </si>
  <si>
    <t>Średnia godzin dziennie:</t>
  </si>
  <si>
    <t>PODSUMOWANIE GODZIN</t>
  </si>
  <si>
    <t>Liczba dni pracy:</t>
  </si>
  <si>
    <t>Jazda podstawowa:</t>
  </si>
  <si>
    <t>Braki obecności (godz):</t>
  </si>
  <si>
    <t>Jazda uzupełniająca:</t>
  </si>
  <si>
    <t>Wykład:</t>
  </si>
  <si>
    <t>Egzamin wewnętrzny:</t>
  </si>
  <si>
    <t>Inne prace:</t>
  </si>
  <si>
    <t>Uczestnictwo w egzaminie (szt):</t>
  </si>
  <si>
    <t>Podstawienie samochodu (szt):</t>
  </si>
  <si>
    <t>CAŁKOWITA WYPŁATA</t>
  </si>
  <si>
    <t>Wypłata (PLN):</t>
  </si>
  <si>
    <t>DZIEŃ 1</t>
  </si>
  <si>
    <t>Czas</t>
  </si>
  <si>
    <t>Kursant</t>
  </si>
  <si>
    <t>Czas
zajęć</t>
  </si>
  <si>
    <t>Suma
godzin</t>
  </si>
  <si>
    <t>Typ zajęć</t>
  </si>
  <si>
    <t>Dodatkowe informacje</t>
  </si>
  <si>
    <t>Samochód</t>
  </si>
  <si>
    <t>Uwagi</t>
  </si>
  <si>
    <t>04:00</t>
  </si>
  <si>
    <t>04:15</t>
  </si>
  <si>
    <t>04:30</t>
  </si>
  <si>
    <t>04:45</t>
  </si>
  <si>
    <t>05:00</t>
  </si>
  <si>
    <t>05:15</t>
  </si>
  <si>
    <t>05:30</t>
  </si>
  <si>
    <t>05:45</t>
  </si>
  <si>
    <t>06:00</t>
  </si>
  <si>
    <t>06:15</t>
  </si>
  <si>
    <t>06:30</t>
  </si>
  <si>
    <t>06:45</t>
  </si>
  <si>
    <t>07:00</t>
  </si>
  <si>
    <t>07:15</t>
  </si>
  <si>
    <t>07:30</t>
  </si>
  <si>
    <t>07:45</t>
  </si>
  <si>
    <t>08:00</t>
  </si>
  <si>
    <t>08:15</t>
  </si>
  <si>
    <t>08:30</t>
  </si>
  <si>
    <t>08:45</t>
  </si>
  <si>
    <t>09:00</t>
  </si>
  <si>
    <t>09:15</t>
  </si>
  <si>
    <t>09:30</t>
  </si>
  <si>
    <t>09:45</t>
  </si>
  <si>
    <t>10:00</t>
  </si>
  <si>
    <t>10:15</t>
  </si>
  <si>
    <t>10:30</t>
  </si>
  <si>
    <t>10:45</t>
  </si>
  <si>
    <t>11:00</t>
  </si>
  <si>
    <t>11:15</t>
  </si>
  <si>
    <t>11:30</t>
  </si>
  <si>
    <t>11:45</t>
  </si>
  <si>
    <t>12:00</t>
  </si>
  <si>
    <t>12:15</t>
  </si>
  <si>
    <t>12:30</t>
  </si>
  <si>
    <t>12:45</t>
  </si>
  <si>
    <t>13:00</t>
  </si>
  <si>
    <t>13:15</t>
  </si>
  <si>
    <t>13:30</t>
  </si>
  <si>
    <t>13:45</t>
  </si>
  <si>
    <t>14:00</t>
  </si>
  <si>
    <t>14:15</t>
  </si>
  <si>
    <t>14:30</t>
  </si>
  <si>
    <t>14:45</t>
  </si>
  <si>
    <t>15:00</t>
  </si>
  <si>
    <t>15:15</t>
  </si>
  <si>
    <t>15:30</t>
  </si>
  <si>
    <t>15:45</t>
  </si>
  <si>
    <t>16:00</t>
  </si>
  <si>
    <t>16:15</t>
  </si>
  <si>
    <t>16:30</t>
  </si>
  <si>
    <t>16:45</t>
  </si>
  <si>
    <t>17:00</t>
  </si>
  <si>
    <t>17:15</t>
  </si>
  <si>
    <t>17:30</t>
  </si>
  <si>
    <t>17:45</t>
  </si>
  <si>
    <t>18:00</t>
  </si>
  <si>
    <t>18:15</t>
  </si>
  <si>
    <t>18:30</t>
  </si>
  <si>
    <t>18:45</t>
  </si>
  <si>
    <t>19:00</t>
  </si>
  <si>
    <t>19:15</t>
  </si>
  <si>
    <t>19:30</t>
  </si>
  <si>
    <t>19:45</t>
  </si>
  <si>
    <t>20:00</t>
  </si>
  <si>
    <t>20:15</t>
  </si>
  <si>
    <t>20:30</t>
  </si>
  <si>
    <t>20:45</t>
  </si>
  <si>
    <t>21:00</t>
  </si>
  <si>
    <t>21:15</t>
  </si>
  <si>
    <t>21:30</t>
  </si>
  <si>
    <t>21:45</t>
  </si>
  <si>
    <t>22:00</t>
  </si>
  <si>
    <t>22:15</t>
  </si>
  <si>
    <t>22:30</t>
  </si>
  <si>
    <t>22:45</t>
  </si>
  <si>
    <t>23:00</t>
  </si>
  <si>
    <t>23:15</t>
  </si>
  <si>
    <t>23:30</t>
  </si>
  <si>
    <t>23:45</t>
  </si>
  <si>
    <t>SUMA GODZIN:</t>
  </si>
  <si>
    <t>DZIEŃ 2</t>
  </si>
  <si>
    <t>DZIEŃ 3</t>
  </si>
  <si>
    <t>DZIEŃ 4</t>
  </si>
  <si>
    <t>DZIEŃ 5</t>
  </si>
  <si>
    <t>DZIEŃ 6</t>
  </si>
  <si>
    <t>DZIEŃ 7</t>
  </si>
  <si>
    <t>DZIEŃ 8</t>
  </si>
  <si>
    <t>DZIEŃ 9</t>
  </si>
  <si>
    <t>DZIEŃ 10</t>
  </si>
  <si>
    <t>DZIEŃ 11</t>
  </si>
  <si>
    <t>DZIEŃ 12</t>
  </si>
  <si>
    <t>DZIEŃ 13</t>
  </si>
  <si>
    <t>DZIEŃ 14</t>
  </si>
  <si>
    <t>DZIEŃ 15</t>
  </si>
  <si>
    <t>DZIEŃ 16</t>
  </si>
  <si>
    <t>DZIEŃ 17</t>
  </si>
  <si>
    <t>DZIEŃ 18</t>
  </si>
  <si>
    <t>DZIEŃ 19</t>
  </si>
  <si>
    <t>DZIEŃ 20</t>
  </si>
  <si>
    <t>DZIEŃ 21</t>
  </si>
  <si>
    <t>DZIEŃ 22</t>
  </si>
  <si>
    <t>DZIEŃ 23</t>
  </si>
  <si>
    <t>DZIEŃ 24</t>
  </si>
  <si>
    <t>DZIEŃ 25</t>
  </si>
  <si>
    <t>DZIEŃ 26</t>
  </si>
  <si>
    <t>DZIEŃ 27</t>
  </si>
  <si>
    <t>DZIEŃ 28</t>
  </si>
  <si>
    <t>DZIEŃ 29</t>
  </si>
  <si>
    <t>DZIEŃ 30</t>
  </si>
  <si>
    <t>DZIEŃ 31</t>
  </si>
  <si>
    <t>TYP ZAJĘĆ</t>
  </si>
  <si>
    <t>STAWKA (PLN)</t>
  </si>
  <si>
    <t>Jazda podstawowa</t>
  </si>
  <si>
    <t>Jazda uzupełniająca</t>
  </si>
  <si>
    <t>Wykład</t>
  </si>
  <si>
    <t>Egzamin wewnętrzny</t>
  </si>
  <si>
    <t>Uczestnictwo w egzaminie</t>
  </si>
  <si>
    <t>Podstawienie samochodu</t>
  </si>
  <si>
    <t>Inne prace</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</si>
</sst>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Calibri"/>
      <scheme val="minor"/>
    </font>
    <font>
      <b/>
      <sz val="11.0"/>
      <color rgb="FFFFFFFF"/>
      <name val="Arial"/>
    </font>
    <font/>
    <font>
      <b/>
      <sz val="10.0"/>
      <color rgb="FF000000"/>
      <name val="Arial"/>
    </font>
    <font>
      <sz val="10.0"/>
      <color rgb="FF000000"/>
      <name val="Arial"/>
    </font>
    <font>
      <b/>
      <sz val="11.0"/>
      <color rgb="FF000000"/>
      <name val="Arial"/>
    </font>
    <font>
      <b/>
      <sz val="13.0"/>
      <color rgb="FF000000"/>
      <name val="Arial"/>
    </font>
    <font>
      <b/>
      <sz val="12.0"/>
      <color rgb="FFFFFFFF"/>
      <name val="Arial"/>
    </font>
    <font>
      <b/>
      <i/>
      <sz val="9.0"/>
      <color rgb="FFC0392B"/>
      <name val="Arial"/>
    </font>
    <font>
      <b/>
      <sz val="10.0"/>
      <color rgb="FFFFFFFF"/>
      <name val="Arial"/>
    </font>
  </fonts>
  <fills count="8">
    <fill>
      <patternFill patternType="none"/>
    </fill>
    <fill>
      <patternFill patternType="lightGray"/>
    </fill>
    <fill>
      <patternFill patternType="solid">
        <fgColor rgb="FF5D6D7E"/>
        <bgColor rgb="FF5D6D7E"/>
      </patternFill>
    </fill>
    <fill>
      <patternFill patternType="solid">
        <fgColor rgb="FFBDC3C7"/>
        <bgColor rgb="FFBDC3C7"/>
      </patternFill>
    </fill>
    <fill>
      <patternFill patternType="solid">
        <fgColor rgb="FFFFFFFF"/>
        <bgColor rgb="FFFFFFFF"/>
      </patternFill>
    </fill>
    <fill>
      <patternFill patternType="solid">
        <fgColor rgb="FFF8C471"/>
        <bgColor rgb="FFF8C471"/>
      </patternFill>
    </fill>
    <fill>
      <patternFill patternType="solid">
        <fgColor rgb="FFF2F3F4"/>
        <bgColor rgb="FFF2F3F4"/>
      </patternFill>
    </fill>
    <fill>
      <patternFill patternType="solid">
        <fgColor rgb="FF85929E"/>
        <bgColor rgb="FF85929E"/>
      </patternFill>
    </fill>
  </fills>
  <borders count="11">
    <border/>
    <border>
      <left style="thin">
        <color rgb="FF7F8C8D"/>
      </left>
      <top style="thin">
        <color rgb="FF7F8C8D"/>
      </top>
      <bottom style="thin">
        <color rgb="FF7F8C8D"/>
      </bottom>
    </border>
    <border>
      <right style="thin">
        <color rgb="FF7F8C8D"/>
      </right>
      <top style="thin">
        <color rgb="FF7F8C8D"/>
      </top>
      <bottom style="thin">
        <color rgb="FF7F8C8D"/>
      </bottom>
    </border>
    <border>
      <top style="thin">
        <color rgb="FF7F8C8D"/>
      </top>
      <bottom style="thin">
        <color rgb="FF7F8C8D"/>
      </bottom>
    </border>
    <border>
      <left style="dotted">
        <color rgb="FF95A5A6"/>
      </left>
      <right style="dotted">
        <color rgb="FF95A5A6"/>
      </right>
      <top style="dotted">
        <color rgb="FF95A5A6"/>
      </top>
      <bottom style="dotted">
        <color rgb="FF95A5A6"/>
      </bottom>
    </border>
    <border>
      <left style="thin">
        <color rgb="FF7F8C8D"/>
      </left>
      <right style="thin">
        <color rgb="FF7F8C8D"/>
      </right>
      <top style="thin">
        <color rgb="FF7F8C8D"/>
      </top>
      <bottom style="thin">
        <color rgb="FF7F8C8D"/>
      </bottom>
    </border>
    <border>
      <left/>
      <top/>
      <bottom/>
    </border>
    <border>
      <top/>
      <bottom/>
    </border>
    <border>
      <right/>
      <top/>
      <bottom/>
    </border>
    <border>
      <left/>
      <right/>
      <top/>
      <bottom/>
    </border>
    <border>
      <left style="hair">
        <color rgb="FFCCCCCC"/>
      </left>
      <right style="hair">
        <color rgb="FFCCCCCC"/>
      </right>
    </border>
  </borders>
  <cellStyleXfs count="1">
    <xf borderId="0" fillId="0" fontId="0" numFmtId="0" applyAlignment="1" applyFont="1"/>
  </cellStyleXfs>
  <cellXfs count="29">
    <xf borderId="0" fillId="0" fontId="0" numFmtId="0" xfId="0" applyAlignment="1" applyFont="1">
      <alignment readingOrder="0" shrinkToFit="0" vertical="bottom" wrapText="0"/>
    </xf>
    <xf borderId="1" fillId="2" fontId="1" numFmtId="0" xfId="0" applyBorder="1" applyFill="1" applyFont="1"/>
    <xf borderId="2" fillId="0" fontId="2" numFmtId="0" xfId="0" applyBorder="1" applyFont="1"/>
    <xf borderId="3" fillId="0" fontId="2" numFmtId="0" xfId="0" applyBorder="1" applyFont="1"/>
    <xf borderId="4" fillId="3" fontId="3" numFmtId="0" xfId="0" applyBorder="1" applyFill="1" applyFont="1"/>
    <xf borderId="4" fillId="4" fontId="4" numFmtId="0" xfId="0" applyBorder="1" applyFill="1" applyFont="1"/>
    <xf borderId="5" fillId="3" fontId="3" numFmtId="0" xfId="0" applyBorder="1" applyFont="1"/>
    <xf borderId="4" fillId="4" fontId="4" numFmtId="2" xfId="0" applyBorder="1" applyFont="1" applyNumberFormat="1"/>
    <xf borderId="1" fillId="5" fontId="5" numFmtId="0" xfId="0" applyBorder="1" applyFill="1" applyFont="1"/>
    <xf borderId="5" fillId="3" fontId="5" numFmtId="0" xfId="0" applyBorder="1" applyFont="1"/>
    <xf borderId="4" fillId="5" fontId="6" numFmtId="4" xfId="0" applyAlignment="1" applyBorder="1" applyFont="1" applyNumberFormat="1">
      <alignment horizontal="center" vertical="center"/>
    </xf>
    <xf borderId="6" fillId="2" fontId="7" numFmtId="0" xfId="0" applyAlignment="1" applyBorder="1" applyFont="1">
      <alignment horizontal="center" vertical="center"/>
    </xf>
    <xf borderId="7" fillId="0" fontId="2" numFmtId="0" xfId="0" applyBorder="1" applyFont="1"/>
    <xf borderId="8" fillId="0" fontId="2" numFmtId="0" xfId="0" applyBorder="1" applyFont="1"/>
    <xf borderId="6" fillId="4" fontId="8" numFmtId="0" xfId="0" applyAlignment="1" applyBorder="1" applyFont="1">
      <alignment horizontal="center" vertical="center"/>
    </xf>
    <xf borderId="9" fillId="3" fontId="3" numFmtId="0" xfId="0" applyAlignment="1" applyBorder="1" applyFont="1">
      <alignment horizontal="center" shrinkToFit="0" vertical="center" wrapText="1"/>
    </xf>
    <xf borderId="10" fillId="4" fontId="4" numFmtId="0" xfId="0" applyAlignment="1" applyBorder="1" applyFont="1">
      <alignment horizontal="center" vertical="center"/>
    </xf>
    <xf borderId="10" fillId="4" fontId="4" numFmtId="0" xfId="0" applyBorder="1" applyFont="1"/>
    <xf borderId="10" fillId="4" fontId="4" numFmtId="2" xfId="0" applyBorder="1" applyFont="1" applyNumberFormat="1"/>
    <xf borderId="10" fillId="6" fontId="4" numFmtId="0" xfId="0" applyAlignment="1" applyBorder="1" applyFill="1" applyFont="1">
      <alignment horizontal="center" vertical="center"/>
    </xf>
    <xf borderId="10" fillId="6" fontId="4" numFmtId="0" xfId="0" applyBorder="1" applyFont="1"/>
    <xf borderId="10" fillId="6" fontId="4" numFmtId="2" xfId="0" applyBorder="1" applyFont="1" applyNumberFormat="1"/>
    <xf borderId="6" fillId="7" fontId="9" numFmtId="0" xfId="0" applyAlignment="1" applyBorder="1" applyFill="1" applyFont="1">
      <alignment horizontal="right" vertical="center"/>
    </xf>
    <xf borderId="9" fillId="7" fontId="9" numFmtId="2" xfId="0" applyAlignment="1" applyBorder="1" applyFont="1" applyNumberFormat="1">
      <alignment horizontal="center" vertical="center"/>
    </xf>
    <xf borderId="9" fillId="2" fontId="1" numFmtId="0" xfId="0" applyAlignment="1" applyBorder="1" applyFont="1">
      <alignment horizontal="center" vertical="center"/>
    </xf>
    <xf borderId="9" fillId="6" fontId="4" numFmtId="0" xfId="0" applyBorder="1" applyFont="1"/>
    <xf borderId="9" fillId="6" fontId="4" numFmtId="4" xfId="0" applyBorder="1" applyFont="1" applyNumberFormat="1"/>
    <xf borderId="0" fillId="0" fontId="4" numFmtId="0" xfId="0" applyFont="1"/>
    <xf borderId="0" fillId="0" fontId="4" numFmtId="4" xfId="0" applyFont="1" applyNumberFormat="1"/>
  </cellXfs>
  <cellStyles count="1">
    <cellStyle xfId="0" name="Normal" builtinId="0"/>
  </cellStyles>
  <dxfs count="3">
    <dxf>
      <font>
        <i/>
        <sz val="9.0"/>
        <color rgb="FF999999"/>
        <name val="Arial"/>
      </font>
      <fill>
        <patternFill patternType="none"/>
      </fill>
      <border/>
    </dxf>
    <dxf>
      <font/>
      <fill>
        <patternFill patternType="solid">
          <fgColor rgb="FFD5F4E6"/>
          <bgColor rgb="FFD5F4E6"/>
        </patternFill>
      </fill>
      <border/>
    </dxf>
    <dxf>
      <font/>
      <fill>
        <patternFill patternType="solid">
          <fgColor rgb="FFF8D7DA"/>
          <bgColor rgb="FFF8D7DA"/>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6.xml"/><Relationship Id="rId22" Type="http://schemas.openxmlformats.org/officeDocument/2006/relationships/worksheet" Target="worksheets/sheet18.xml"/><Relationship Id="rId21" Type="http://schemas.openxmlformats.org/officeDocument/2006/relationships/worksheet" Target="worksheets/sheet17.xml"/><Relationship Id="rId24" Type="http://schemas.openxmlformats.org/officeDocument/2006/relationships/worksheet" Target="worksheets/sheet20.xml"/><Relationship Id="rId23" Type="http://schemas.openxmlformats.org/officeDocument/2006/relationships/worksheet" Target="worksheets/sheet1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26" Type="http://schemas.openxmlformats.org/officeDocument/2006/relationships/worksheet" Target="worksheets/sheet22.xml"/><Relationship Id="rId25" Type="http://schemas.openxmlformats.org/officeDocument/2006/relationships/worksheet" Target="worksheets/sheet21.xml"/><Relationship Id="rId28" Type="http://schemas.openxmlformats.org/officeDocument/2006/relationships/worksheet" Target="worksheets/sheet24.xml"/><Relationship Id="rId27" Type="http://schemas.openxmlformats.org/officeDocument/2006/relationships/worksheet" Target="worksheets/sheet23.xml"/><Relationship Id="rId5" Type="http://schemas.openxmlformats.org/officeDocument/2006/relationships/worksheet" Target="worksheets/sheet1.xml"/><Relationship Id="rId6" Type="http://schemas.openxmlformats.org/officeDocument/2006/relationships/worksheet" Target="worksheets/sheet2.xml"/><Relationship Id="rId29" Type="http://schemas.openxmlformats.org/officeDocument/2006/relationships/worksheet" Target="worksheets/sheet25.xml"/><Relationship Id="rId7" Type="http://schemas.openxmlformats.org/officeDocument/2006/relationships/worksheet" Target="worksheets/sheet3.xml"/><Relationship Id="rId8" Type="http://schemas.openxmlformats.org/officeDocument/2006/relationships/worksheet" Target="worksheets/sheet4.xml"/><Relationship Id="rId31" Type="http://schemas.openxmlformats.org/officeDocument/2006/relationships/worksheet" Target="worksheets/sheet27.xml"/><Relationship Id="rId30" Type="http://schemas.openxmlformats.org/officeDocument/2006/relationships/worksheet" Target="worksheets/sheet26.xml"/><Relationship Id="rId11" Type="http://schemas.openxmlformats.org/officeDocument/2006/relationships/worksheet" Target="worksheets/sheet7.xml"/><Relationship Id="rId33" Type="http://schemas.openxmlformats.org/officeDocument/2006/relationships/worksheet" Target="worksheets/sheet29.xml"/><Relationship Id="rId10" Type="http://schemas.openxmlformats.org/officeDocument/2006/relationships/worksheet" Target="worksheets/sheet6.xml"/><Relationship Id="rId32" Type="http://schemas.openxmlformats.org/officeDocument/2006/relationships/worksheet" Target="worksheets/sheet28.xml"/><Relationship Id="rId13" Type="http://schemas.openxmlformats.org/officeDocument/2006/relationships/worksheet" Target="worksheets/sheet9.xml"/><Relationship Id="rId35" Type="http://schemas.openxmlformats.org/officeDocument/2006/relationships/worksheet" Target="worksheets/sheet31.xml"/><Relationship Id="rId12" Type="http://schemas.openxmlformats.org/officeDocument/2006/relationships/worksheet" Target="worksheets/sheet8.xml"/><Relationship Id="rId34" Type="http://schemas.openxmlformats.org/officeDocument/2006/relationships/worksheet" Target="worksheets/sheet30.xml"/><Relationship Id="rId15" Type="http://schemas.openxmlformats.org/officeDocument/2006/relationships/worksheet" Target="worksheets/sheet11.xml"/><Relationship Id="rId37" Type="http://schemas.openxmlformats.org/officeDocument/2006/relationships/worksheet" Target="worksheets/sheet33.xml"/><Relationship Id="rId14" Type="http://schemas.openxmlformats.org/officeDocument/2006/relationships/worksheet" Target="worksheets/sheet10.xml"/><Relationship Id="rId36" Type="http://schemas.openxmlformats.org/officeDocument/2006/relationships/worksheet" Target="worksheets/sheet32.xml"/><Relationship Id="rId17" Type="http://schemas.openxmlformats.org/officeDocument/2006/relationships/worksheet" Target="worksheets/sheet13.xml"/><Relationship Id="rId16" Type="http://schemas.openxmlformats.org/officeDocument/2006/relationships/worksheet" Target="worksheets/sheet12.xml"/><Relationship Id="rId19" Type="http://schemas.openxmlformats.org/officeDocument/2006/relationships/worksheet" Target="worksheets/sheet15.xml"/><Relationship Id="rId18"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7AE60"/>
    <pageSetUpPr/>
  </sheetPr>
  <sheetViews>
    <sheetView showGridLines="0" workbookViewId="0"/>
  </sheetViews>
  <sheetFormatPr customHeight="1" defaultColWidth="14.43" defaultRowHeight="15.0"/>
  <cols>
    <col customWidth="1" min="1" max="1" width="35.0"/>
    <col customWidth="1" min="2" max="2" width="20.0"/>
    <col customWidth="1" min="3" max="3" width="3.0"/>
    <col customWidth="1" min="4" max="4" width="30.0"/>
    <col customWidth="1" min="5" max="6" width="20.0"/>
    <col customWidth="1" min="7" max="26" width="8.71"/>
  </cols>
  <sheetData>
    <row r="1">
      <c r="A1" s="1" t="s">
        <v>0</v>
      </c>
      <c r="B1" s="2"/>
      <c r="D1" s="1" t="s">
        <v>1</v>
      </c>
      <c r="E1" s="3"/>
      <c r="F1" s="2"/>
    </row>
    <row r="2">
      <c r="A2" s="4" t="s">
        <v>2</v>
      </c>
      <c r="B2" s="5"/>
      <c r="D2" s="6" t="s">
        <v>3</v>
      </c>
      <c r="E2" s="7" t="str">
        <f>IFERROR(__xludf.DUMMYFUNCTION("IFERROR(MIN(FILTER({'Dzień 1'!C84,'Dzień 2'!C84,'Dzień 3'!C84,'Dzień 4'!C84,'Dzień 5'!C84,'Dzień 6'!C84,'Dzień 7'!C84,'Dzień 8'!C84,'Dzień 9'!C84,'Dzień 10'!C84,'Dzień 11'!C84,'Dzień 12'!C84,'Dzień 13'!C84,'Dzień 14'!C84,'Dzień 15'!C84,'Dzień 16'!C84,'Dzi"&amp;"eń 17'!C84,'Dzień 18'!C84,'Dzień 19'!C84,'Dzień 20'!C84,'Dzień 21'!C84,'Dzień 22'!C84,'Dzień 23'!C84,'Dzień 24'!C84,'Dzień 25'!C84,'Dzień 26'!C84,'Dzień 27'!C84,'Dzień 28'!C84,'Dzień 29'!C84,'Dzień 30'!C84,'Dzień 31'!C84},{'Dzień 1'!C84,'Dzień 2'!C84,'Dzi"&amp;"eń 3'!C84,'Dzień 4'!C84,'Dzień 5'!C84,'Dzień 6'!C84,'Dzień 7'!C84,'Dzień 8'!C84,'Dzień 9'!C84,'Dzień 10'!C84,'Dzień 11'!C84,'Dzień 12'!C84,'Dzień 13'!C84,'Dzień 14'!C84,'Dzień 15'!C84,'Dzień 16'!C84,'Dzień 17'!C84,'Dzień 18'!C84,'Dzień 19'!C84,'Dzień 20'!"&amp;"C84,'Dzień 21'!C84,'Dzień 22'!C84,'Dzień 23'!C84,'Dzień 24'!C84,'Dzień 25'!C84,'Dzień 26'!C84,'Dzień 27'!C84,'Dzień 28'!C84,'Dzień 29'!C84,'Dzień 30'!C84,'Dzień 31'!C84}&gt;0)),""brak danych"")"),"brak danych")</f>
        <v>brak danych</v>
      </c>
    </row>
    <row r="3">
      <c r="A3" s="4" t="s">
        <v>4</v>
      </c>
      <c r="B3" s="5"/>
      <c r="D3" s="6" t="s">
        <v>5</v>
      </c>
      <c r="E3" s="7" t="str">
        <f>IF(MAX('Dzień 1'!C84,'Dzień 2'!C84,'Dzień 3'!C84,'Dzień 4'!C84,'Dzień 5'!C84,'Dzień 6'!C84,'Dzień 7'!C84,'Dzień 8'!C84,'Dzień 9'!C84,'Dzień 10'!C84,'Dzień 11'!C84,'Dzień 12'!C84,'Dzień 13'!C84,'Dzień 14'!C84,'Dzień 15'!C84,'Dzień 16'!C84,'Dzień 17'!C84,'Dzień 18'!C84,'Dzień 19'!C84,'Dzień 20'!C84,'Dzień 21'!C84,'Dzień 22'!C84,'Dzień 23'!C84,'Dzień 24'!C84,'Dzień 25'!C84,'Dzień 26'!C84,'Dzień 27'!C84,'Dzień 28'!C84,'Dzień 29'!C84,'Dzień 30'!C84,'Dzień 31'!C84)=0,"brak danych",MAX('Dzień 1'!C84,'Dzień 2'!C84,'Dzień 3'!C84,'Dzień 4'!C84,'Dzień 5'!C84,'Dzień 6'!C84,'Dzień 7'!C84,'Dzień 8'!C84,'Dzień 9'!C84,'Dzień 10'!C84,'Dzień 11'!C84,'Dzień 12'!C84,'Dzień 13'!C84,'Dzień 14'!C84,'Dzień 15'!C84,'Dzień 16'!C84,'Dzień 17'!C84,'Dzień 18'!C84,'Dzień 19'!C84,'Dzień 20'!C84,'Dzień 21'!C84,'Dzień 22'!C84,'Dzień 23'!C84,'Dzień 24'!C84,'Dzień 25'!C84,'Dzień 26'!C84,'Dzień 27'!C84,'Dzień 28'!C84,'Dzień 29'!C84,'Dzień 30'!C84,'Dzień 31'!C84))</f>
        <v>brak danych</v>
      </c>
    </row>
    <row r="4">
      <c r="A4" s="4" t="s">
        <v>6</v>
      </c>
      <c r="B4" s="5" t="s">
        <v>7</v>
      </c>
      <c r="D4" s="6" t="s">
        <v>8</v>
      </c>
      <c r="E4" s="7" t="str">
        <f>IFERROR(__xludf.DUMMYFUNCTION("IFERROR(MEDIAN(FILTER({'Dzień 1'!C84,'Dzień 2'!C84,'Dzień 3'!C84,'Dzień 4'!C84,'Dzień 5'!C84,'Dzień 6'!C84,'Dzień 7'!C84,'Dzień 8'!C84,'Dzień 9'!C84,'Dzień 10'!C84,'Dzień 11'!C84,'Dzień 12'!C84,'Dzień 13'!C84,'Dzień 14'!C84,'Dzień 15'!C84,'Dzień 16'!C84,'"&amp;"Dzień 17'!C84,'Dzień 18'!C84,'Dzień 19'!C84,'Dzień 20'!C84,'Dzień 21'!C84,'Dzień 22'!C84,'Dzień 23'!C84,'Dzień 24'!C84,'Dzień 25'!C84,'Dzień 26'!C84,'Dzień 27'!C84,'Dzień 28'!C84,'Dzień 29'!C84,'Dzień 30'!C84,'Dzień 31'!C84},{'Dzień 1'!C84,'Dzień 2'!C84,'"&amp;"Dzień 3'!C84,'Dzień 4'!C84,'Dzień 5'!C84,'Dzień 6'!C84,'Dzień 7'!C84,'Dzień 8'!C84,'Dzień 9'!C84,'Dzień 10'!C84,'Dzień 11'!C84,'Dzień 12'!C84,'Dzień 13'!C84,'Dzień 14'!C84,'Dzień 15'!C84,'Dzień 16'!C84,'Dzień 17'!C84,'Dzień 18'!C84,'Dzień 19'!C84,'Dzień 2"&amp;"0'!C84,'Dzień 21'!C84,'Dzień 22'!C84,'Dzień 23'!C84,'Dzień 24'!C84,'Dzień 25'!C84,'Dzień 26'!C84,'Dzień 27'!C84,'Dzień 28'!C84,'Dzień 29'!C84,'Dzień 30'!C84,'Dzień 31'!C84}&gt;0)),""brak danych"")"),"brak danych")</f>
        <v>brak danych</v>
      </c>
    </row>
    <row r="5">
      <c r="D5" s="6" t="s">
        <v>9</v>
      </c>
      <c r="E5" s="7" t="str">
        <f>IFERROR(__xludf.DUMMYFUNCTION("IFERROR(AVERAGE(FILTER({'Dzień 1'!C84,'Dzień 2'!C84,'Dzień 3'!C84,'Dzień 4'!C84,'Dzień 5'!C84,'Dzień 6'!C84,'Dzień 7'!C84,'Dzień 8'!C84,'Dzień 9'!C84,'Dzień 10'!C84,'Dzień 11'!C84,'Dzień 12'!C84,'Dzień 13'!C84,'Dzień 14'!C84,'Dzień 15'!C84,'Dzień 16'!C84,"&amp;"'Dzień 17'!C84,'Dzień 18'!C84,'Dzień 19'!C84,'Dzień 20'!C84,'Dzień 21'!C84,'Dzień 22'!C84,'Dzień 23'!C84,'Dzień 24'!C84,'Dzień 25'!C84,'Dzień 26'!C84,'Dzień 27'!C84,'Dzień 28'!C84,'Dzień 29'!C84,'Dzień 30'!C84,'Dzień 31'!C84},{'Dzień 1'!C84,'Dzień 2'!C84,"&amp;"'Dzień 3'!C84,'Dzień 4'!C84,'Dzień 5'!C84,'Dzień 6'!C84,'Dzień 7'!C84,'Dzień 8'!C84,'Dzień 9'!C84,'Dzień 10'!C84,'Dzień 11'!C84,'Dzień 12'!C84,'Dzień 13'!C84,'Dzień 14'!C84,'Dzień 15'!C84,'Dzień 16'!C84,'Dzień 17'!C84,'Dzień 18'!C84,'Dzień 19'!C84,'Dzień "&amp;"20'!C84,'Dzień 21'!C84,'Dzień 22'!C84,'Dzień 23'!C84,'Dzień 24'!C84,'Dzień 25'!C84,'Dzień 26'!C84,'Dzień 27'!C84,'Dzień 28'!C84,'Dzień 29'!C84,'Dzień 30'!C84,'Dzień 31'!C84}&gt;0)),""brak danych"")"),"brak danych")</f>
        <v>brak danych</v>
      </c>
    </row>
    <row r="6">
      <c r="A6" s="1" t="s">
        <v>10</v>
      </c>
      <c r="B6" s="2"/>
      <c r="D6" s="6" t="s">
        <v>11</v>
      </c>
      <c r="E6" s="7" t="str">
        <f>IF(SUMPRODUCT((('Dzień 1'!C84&gt;0)+('Dzień 2'!C84&gt;0)+('Dzień 3'!C84&gt;0)+('Dzień 4'!C84&gt;0)+('Dzień 5'!C84&gt;0)+('Dzień 6'!C84&gt;0)+('Dzień 7'!C84&gt;0)+('Dzień 8'!C84&gt;0)+('Dzień 9'!C84&gt;0)+('Dzień 10'!C84&gt;0)+('Dzień 11'!C84&gt;0)+('Dzień 12'!C84&gt;0)+('Dzień 13'!C84&gt;0)+('Dzień 14'!C84&gt;0)+('Dzień 15'!C84&gt;0)+('Dzień 16'!C84&gt;0)+('Dzień 17'!C84&gt;0)+('Dzień 18'!C84&gt;0)+('Dzień 19'!C84&gt;0)+('Dzień 20'!C84&gt;0)+('Dzień 21'!C84&gt;0)+('Dzień 22'!C84&gt;0)+('Dzień 23'!C84&gt;0)+('Dzień 24'!C84&gt;0)+('Dzień 25'!C84&gt;0)+('Dzień 26'!C84&gt;0)+('Dzień 27'!C84&gt;0)+('Dzień 28'!C84&gt;0)+('Dzień 29'!C84&gt;0)+('Dzień 30'!C84&gt;0)+('Dzień 31'!C84&gt;0)))=0,"brak danych",SUMPRODUCT((('Dzień 1'!C84&gt;0)+('Dzień 2'!C84&gt;0)+('Dzień 3'!C84&gt;0)+('Dzień 4'!C84&gt;0)+('Dzień 5'!C84&gt;0)+('Dzień 6'!C84&gt;0)+('Dzień 7'!C84&gt;0)+('Dzień 8'!C84&gt;0)+('Dzień 9'!C84&gt;0)+('Dzień 10'!C84&gt;0)+('Dzień 11'!C84&gt;0)+('Dzień 12'!C84&gt;0)+('Dzień 13'!C84&gt;0)+('Dzień 14'!C84&gt;0)+('Dzień 15'!C84&gt;0)+('Dzień 16'!C84&gt;0)+('Dzień 17'!C84&gt;0)+('Dzień 18'!C84&gt;0)+('Dzień 19'!C84&gt;0)+('Dzień 20'!C84&gt;0)+('Dzień 21'!C84&gt;0)+('Dzień 22'!C84&gt;0)+('Dzień 23'!C84&gt;0)+('Dzień 24'!C84&gt;0)+('Dzień 25'!C84&gt;0)+('Dzień 26'!C84&gt;0)+('Dzień 27'!C84&gt;0)+('Dzień 28'!C84&gt;0)+('Dzień 29'!C84&gt;0)+('Dzień 30'!C84&gt;0)+('Dzień 31'!C84&gt;0))))</f>
        <v>brak danych</v>
      </c>
    </row>
    <row r="7">
      <c r="A7" s="6" t="s">
        <v>12</v>
      </c>
      <c r="B7" s="7">
        <f>SUMIF('Dzień 1'!E:E,"Jazda podstawowa",'Dzień 1'!C:C)+SUMIF('Dzień 2'!E:E,"Jazda podstawowa",'Dzień 2'!C:C)+SUMIF('Dzień 3'!E:E,"Jazda podstawowa",'Dzień 3'!C:C)+SUMIF('Dzień 4'!E:E,"Jazda podstawowa",'Dzień 4'!C:C)+SUMIF('Dzień 5'!E:E,"Jazda podstawowa",'Dzień 5'!C:C)+SUMIF('Dzień 6'!E:E,"Jazda podstawowa",'Dzień 6'!C:C)+SUMIF('Dzień 7'!E:E,"Jazda podstawowa",'Dzień 7'!C:C)+SUMIF('Dzień 8'!E:E,"Jazda podstawowa",'Dzień 8'!C:C)+SUMIF('Dzień 9'!E:E,"Jazda podstawowa",'Dzień 9'!C:C)+SUMIF('Dzień 10'!E:E,"Jazda podstawowa",'Dzień 10'!C:C)+SUMIF('Dzień 11'!E:E,"Jazda podstawowa",'Dzień 11'!C:C)+SUMIF('Dzień 12'!E:E,"Jazda podstawowa",'Dzień 12'!C:C)+SUMIF('Dzień 13'!E:E,"Jazda podstawowa",'Dzień 13'!C:C)+SUMIF('Dzień 14'!E:E,"Jazda podstawowa",'Dzień 14'!C:C)+SUMIF('Dzień 15'!E:E,"Jazda podstawowa",'Dzień 15'!C:C)+SUMIF('Dzień 16'!E:E,"Jazda podstawowa",'Dzień 16'!C:C)+SUMIF('Dzień 17'!E:E,"Jazda podstawowa",'Dzień 17'!C:C)+SUMIF('Dzień 18'!E:E,"Jazda podstawowa",'Dzień 18'!C:C)+SUMIF('Dzień 19'!E:E,"Jazda podstawowa",'Dzień 19'!C:C)+SUMIF('Dzień 20'!E:E,"Jazda podstawowa",'Dzień 20'!C:C)+SUMIF('Dzień 21'!E:E,"Jazda podstawowa",'Dzień 21'!C:C)+SUMIF('Dzień 22'!E:E,"Jazda podstawowa",'Dzień 22'!C:C)+SUMIF('Dzień 23'!E:E,"Jazda podstawowa",'Dzień 23'!C:C)+SUMIF('Dzień 24'!E:E,"Jazda podstawowa",'Dzień 24'!C:C)+SUMIF('Dzień 25'!E:E,"Jazda podstawowa",'Dzień 25'!C:C)+SUMIF('Dzień 26'!E:E,"Jazda podstawowa",'Dzień 26'!C:C)+SUMIF('Dzień 27'!E:E,"Jazda podstawowa",'Dzień 27'!C:C)+SUMIF('Dzień 28'!E:E,"Jazda podstawowa",'Dzień 28'!C:C)+SUMIF('Dzień 29'!E:E,"Jazda podstawowa",'Dzień 29'!C:C)+SUMIF('Dzień 30'!E:E,"Jazda podstawowa",'Dzień 30'!C:C)+SUMIF('Dzień 31'!E:E,"Jazda podstawowa",'Dzień 31'!C:C)</f>
        <v>0</v>
      </c>
      <c r="D7" s="6" t="s">
        <v>13</v>
      </c>
      <c r="E7" s="7" t="str">
        <f>IF(SUMIF('Dzień 1'!F:F,"Brak obecności",'Dzień 1'!C:C)+SUMIF('Dzień 2'!F:F,"Brak obecności",'Dzień 2'!C:C)+SUMIF('Dzień 3'!F:F,"Brak obecności",'Dzień 3'!C:C)+SUMIF('Dzień 4'!F:F,"Brak obecności",'Dzień 4'!C:C)+SUMIF('Dzień 5'!F:F,"Brak obecności",'Dzień 5'!C:C)+SUMIF('Dzień 6'!F:F,"Brak obecności",'Dzień 6'!C:C)+SUMIF('Dzień 7'!F:F,"Brak obecności",'Dzień 7'!C:C)+SUMIF('Dzień 8'!F:F,"Brak obecności",'Dzień 8'!C:C)+SUMIF('Dzień 9'!F:F,"Brak obecności",'Dzień 9'!C:C)+SUMIF('Dzień 10'!F:F,"Brak obecności",'Dzień 10'!C:C)+SUMIF('Dzień 11'!F:F,"Brak obecności",'Dzień 11'!C:C)+SUMIF('Dzień 12'!F:F,"Brak obecności",'Dzień 12'!C:C)+SUMIF('Dzień 13'!F:F,"Brak obecności",'Dzień 13'!C:C)+SUMIF('Dzień 14'!F:F,"Brak obecności",'Dzień 14'!C:C)+SUMIF('Dzień 15'!F:F,"Brak obecności",'Dzień 15'!C:C)+SUMIF('Dzień 16'!F:F,"Brak obecności",'Dzień 16'!C:C)+SUMIF('Dzień 17'!F:F,"Brak obecności",'Dzień 17'!C:C)+SUMIF('Dzień 18'!F:F,"Brak obecności",'Dzień 18'!C:C)+SUMIF('Dzień 19'!F:F,"Brak obecności",'Dzień 19'!C:C)+SUMIF('Dzień 20'!F:F,"Brak obecności",'Dzień 20'!C:C)+SUMIF('Dzień 21'!F:F,"Brak obecności",'Dzień 21'!C:C)+SUMIF('Dzień 22'!F:F,"Brak obecności",'Dzień 22'!C:C)+SUMIF('Dzień 23'!F:F,"Brak obecności",'Dzień 23'!C:C)+SUMIF('Dzień 24'!F:F,"Brak obecności",'Dzień 24'!C:C)+SUMIF('Dzień 25'!F:F,"Brak obecności",'Dzień 25'!C:C)+SUMIF('Dzień 26'!F:F,"Brak obecności",'Dzień 26'!C:C)+SUMIF('Dzień 27'!F:F,"Brak obecności",'Dzień 27'!C:C)+SUMIF('Dzień 28'!F:F,"Brak obecności",'Dzień 28'!C:C)+SUMIF('Dzień 29'!F:F,"Brak obecności",'Dzień 29'!C:C)+SUMIF('Dzień 30'!F:F,"Brak obecności",'Dzień 30'!C:C)+SUMIF('Dzień 31'!F:F,"Brak obecności",'Dzień 31'!C:C)=0,"brak danych",SUMIF('Dzień 1'!F:F,"Brak obecności",'Dzień 1'!C:C)+SUMIF('Dzień 2'!F:F,"Brak obecności",'Dzień 2'!C:C)+SUMIF('Dzień 3'!F:F,"Brak obecności",'Dzień 3'!C:C)+SUMIF('Dzień 4'!F:F,"Brak obecności",'Dzień 4'!C:C)+SUMIF('Dzień 5'!F:F,"Brak obecności",'Dzień 5'!C:C)+SUMIF('Dzień 6'!F:F,"Brak obecności",'Dzień 6'!C:C)+SUMIF('Dzień 7'!F:F,"Brak obecności",'Dzień 7'!C:C)+SUMIF('Dzień 8'!F:F,"Brak obecności",'Dzień 8'!C:C)+SUMIF('Dzień 9'!F:F,"Brak obecności",'Dzień 9'!C:C)+SUMIF('Dzień 10'!F:F,"Brak obecności",'Dzień 10'!C:C)+SUMIF('Dzień 11'!F:F,"Brak obecności",'Dzień 11'!C:C)+SUMIF('Dzień 12'!F:F,"Brak obecności",'Dzień 12'!C:C)+SUMIF('Dzień 13'!F:F,"Brak obecności",'Dzień 13'!C:C)+SUMIF('Dzień 14'!F:F,"Brak obecności",'Dzień 14'!C:C)+SUMIF('Dzień 15'!F:F,"Brak obecności",'Dzień 15'!C:C)+SUMIF('Dzień 16'!F:F,"Brak obecności",'Dzień 16'!C:C)+SUMIF('Dzień 17'!F:F,"Brak obecności",'Dzień 17'!C:C)+SUMIF('Dzień 18'!F:F,"Brak obecności",'Dzień 18'!C:C)+SUMIF('Dzień 19'!F:F,"Brak obecności",'Dzień 19'!C:C)+SUMIF('Dzień 20'!F:F,"Brak obecności",'Dzień 20'!C:C)+SUMIF('Dzień 21'!F:F,"Brak obecności",'Dzień 21'!C:C)+SUMIF('Dzień 22'!F:F,"Brak obecności",'Dzień 22'!C:C)+SUMIF('Dzień 23'!F:F,"Brak obecności",'Dzień 23'!C:C)+SUMIF('Dzień 24'!F:F,"Brak obecności",'Dzień 24'!C:C)+SUMIF('Dzień 25'!F:F,"Brak obecności",'Dzień 25'!C:C)+SUMIF('Dzień 26'!F:F,"Brak obecności",'Dzień 26'!C:C)+SUMIF('Dzień 27'!F:F,"Brak obecności",'Dzień 27'!C:C)+SUMIF('Dzień 28'!F:F,"Brak obecności",'Dzień 28'!C:C)+SUMIF('Dzień 29'!F:F,"Brak obecności",'Dzień 29'!C:C)+SUMIF('Dzień 30'!F:F,"Brak obecności",'Dzień 30'!C:C)+SUMIF('Dzień 31'!F:F,"Brak obecności",'Dzień 31'!C:C))</f>
        <v>brak danych</v>
      </c>
    </row>
    <row r="8">
      <c r="A8" s="6" t="s">
        <v>14</v>
      </c>
      <c r="B8" s="7">
        <f>SUMIF('Dzień 1'!E:E,"Jazda uzupełniająca",'Dzień 1'!C:C)+SUMIF('Dzień 2'!E:E,"Jazda uzupełniająca",'Dzień 2'!C:C)+SUMIF('Dzień 3'!E:E,"Jazda uzupełniająca",'Dzień 3'!C:C)+SUMIF('Dzień 4'!E:E,"Jazda uzupełniająca",'Dzień 4'!C:C)+SUMIF('Dzień 5'!E:E,"Jazda uzupełniająca",'Dzień 5'!C:C)+SUMIF('Dzień 6'!E:E,"Jazda uzupełniająca",'Dzień 6'!C:C)+SUMIF('Dzień 7'!E:E,"Jazda uzupełniająca",'Dzień 7'!C:C)+SUMIF('Dzień 8'!E:E,"Jazda uzupełniająca",'Dzień 8'!C:C)+SUMIF('Dzień 9'!E:E,"Jazda uzupełniająca",'Dzień 9'!C:C)+SUMIF('Dzień 10'!E:E,"Jazda uzupełniająca",'Dzień 10'!C:C)+SUMIF('Dzień 11'!E:E,"Jazda uzupełniająca",'Dzień 11'!C:C)+SUMIF('Dzień 12'!E:E,"Jazda uzupełniająca",'Dzień 12'!C:C)+SUMIF('Dzień 13'!E:E,"Jazda uzupełniająca",'Dzień 13'!C:C)+SUMIF('Dzień 14'!E:E,"Jazda uzupełniająca",'Dzień 14'!C:C)+SUMIF('Dzień 15'!E:E,"Jazda uzupełniająca",'Dzień 15'!C:C)+SUMIF('Dzień 16'!E:E,"Jazda uzupełniająca",'Dzień 16'!C:C)+SUMIF('Dzień 17'!E:E,"Jazda uzupełniająca",'Dzień 17'!C:C)+SUMIF('Dzień 18'!E:E,"Jazda uzupełniająca",'Dzień 18'!C:C)+SUMIF('Dzień 19'!E:E,"Jazda uzupełniająca",'Dzień 19'!C:C)+SUMIF('Dzień 20'!E:E,"Jazda uzupełniająca",'Dzień 20'!C:C)+SUMIF('Dzień 21'!E:E,"Jazda uzupełniająca",'Dzień 21'!C:C)+SUMIF('Dzień 22'!E:E,"Jazda uzupełniająca",'Dzień 22'!C:C)+SUMIF('Dzień 23'!E:E,"Jazda uzupełniająca",'Dzień 23'!C:C)+SUMIF('Dzień 24'!E:E,"Jazda uzupełniająca",'Dzień 24'!C:C)+SUMIF('Dzień 25'!E:E,"Jazda uzupełniająca",'Dzień 25'!C:C)+SUMIF('Dzień 26'!E:E,"Jazda uzupełniająca",'Dzień 26'!C:C)+SUMIF('Dzień 27'!E:E,"Jazda uzupełniająca",'Dzień 27'!C:C)+SUMIF('Dzień 28'!E:E,"Jazda uzupełniająca",'Dzień 28'!C:C)+SUMIF('Dzień 29'!E:E,"Jazda uzupełniająca",'Dzień 29'!C:C)+SUMIF('Dzień 30'!E:E,"Jazda uzupełniająca",'Dzień 30'!C:C)+SUMIF('Dzień 31'!E:E,"Jazda uzupełniająca",'Dzień 31'!C:C)</f>
        <v>0</v>
      </c>
    </row>
    <row r="9">
      <c r="A9" s="6" t="s">
        <v>15</v>
      </c>
      <c r="B9" s="7">
        <f>SUMIF('Dzień 1'!E:E,"Wykład",'Dzień 1'!C:C)+SUMIF('Dzień 2'!E:E,"Wykład",'Dzień 2'!C:C)+SUMIF('Dzień 3'!E:E,"Wykład",'Dzień 3'!C:C)+SUMIF('Dzień 4'!E:E,"Wykład",'Dzień 4'!C:C)+SUMIF('Dzień 5'!E:E,"Wykład",'Dzień 5'!C:C)+SUMIF('Dzień 6'!E:E,"Wykład",'Dzień 6'!C:C)+SUMIF('Dzień 7'!E:E,"Wykład",'Dzień 7'!C:C)+SUMIF('Dzień 8'!E:E,"Wykład",'Dzień 8'!C:C)+SUMIF('Dzień 9'!E:E,"Wykład",'Dzień 9'!C:C)+SUMIF('Dzień 10'!E:E,"Wykład",'Dzień 10'!C:C)+SUMIF('Dzień 11'!E:E,"Wykład",'Dzień 11'!C:C)+SUMIF('Dzień 12'!E:E,"Wykład",'Dzień 12'!C:C)+SUMIF('Dzień 13'!E:E,"Wykład",'Dzień 13'!C:C)+SUMIF('Dzień 14'!E:E,"Wykład",'Dzień 14'!C:C)+SUMIF('Dzień 15'!E:E,"Wykład",'Dzień 15'!C:C)+SUMIF('Dzień 16'!E:E,"Wykład",'Dzień 16'!C:C)+SUMIF('Dzień 17'!E:E,"Wykład",'Dzień 17'!C:C)+SUMIF('Dzień 18'!E:E,"Wykład",'Dzień 18'!C:C)+SUMIF('Dzień 19'!E:E,"Wykład",'Dzień 19'!C:C)+SUMIF('Dzień 20'!E:E,"Wykład",'Dzień 20'!C:C)+SUMIF('Dzień 21'!E:E,"Wykład",'Dzień 21'!C:C)+SUMIF('Dzień 22'!E:E,"Wykład",'Dzień 22'!C:C)+SUMIF('Dzień 23'!E:E,"Wykład",'Dzień 23'!C:C)+SUMIF('Dzień 24'!E:E,"Wykład",'Dzień 24'!C:C)+SUMIF('Dzień 25'!E:E,"Wykład",'Dzień 25'!C:C)+SUMIF('Dzień 26'!E:E,"Wykład",'Dzień 26'!C:C)+SUMIF('Dzień 27'!E:E,"Wykład",'Dzień 27'!C:C)+SUMIF('Dzień 28'!E:E,"Wykład",'Dzień 28'!C:C)+SUMIF('Dzień 29'!E:E,"Wykład",'Dzień 29'!C:C)+SUMIF('Dzień 30'!E:E,"Wykład",'Dzień 30'!C:C)+SUMIF('Dzień 31'!E:E,"Wykład",'Dzień 31'!C:C)</f>
        <v>0</v>
      </c>
    </row>
    <row r="10">
      <c r="A10" s="6" t="s">
        <v>16</v>
      </c>
      <c r="B10" s="7">
        <f>SUMIF('Dzień 1'!E:E,"Egzamin wewnętrzny",'Dzień 1'!C:C)+SUMIF('Dzień 2'!E:E,"Egzamin wewnętrzny",'Dzień 2'!C:C)+SUMIF('Dzień 3'!E:E,"Egzamin wewnętrzny",'Dzień 3'!C:C)+SUMIF('Dzień 4'!E:E,"Egzamin wewnętrzny",'Dzień 4'!C:C)+SUMIF('Dzień 5'!E:E,"Egzamin wewnętrzny",'Dzień 5'!C:C)+SUMIF('Dzień 6'!E:E,"Egzamin wewnętrzny",'Dzień 6'!C:C)+SUMIF('Dzień 7'!E:E,"Egzamin wewnętrzny",'Dzień 7'!C:C)+SUMIF('Dzień 8'!E:E,"Egzamin wewnętrzny",'Dzień 8'!C:C)+SUMIF('Dzień 9'!E:E,"Egzamin wewnętrzny",'Dzień 9'!C:C)+SUMIF('Dzień 10'!E:E,"Egzamin wewnętrzny",'Dzień 10'!C:C)+SUMIF('Dzień 11'!E:E,"Egzamin wewnętrzny",'Dzień 11'!C:C)+SUMIF('Dzień 12'!E:E,"Egzamin wewnętrzny",'Dzień 12'!C:C)+SUMIF('Dzień 13'!E:E,"Egzamin wewnętrzny",'Dzień 13'!C:C)+SUMIF('Dzień 14'!E:E,"Egzamin wewnętrzny",'Dzień 14'!C:C)+SUMIF('Dzień 15'!E:E,"Egzamin wewnętrzny",'Dzień 15'!C:C)+SUMIF('Dzień 16'!E:E,"Egzamin wewnętrzny",'Dzień 16'!C:C)+SUMIF('Dzień 17'!E:E,"Egzamin wewnętrzny",'Dzień 17'!C:C)+SUMIF('Dzień 18'!E:E,"Egzamin wewnętrzny",'Dzień 18'!C:C)+SUMIF('Dzień 19'!E:E,"Egzamin wewnętrzny",'Dzień 19'!C:C)+SUMIF('Dzień 20'!E:E,"Egzamin wewnętrzny",'Dzień 20'!C:C)+SUMIF('Dzień 21'!E:E,"Egzamin wewnętrzny",'Dzień 21'!C:C)+SUMIF('Dzień 22'!E:E,"Egzamin wewnętrzny",'Dzień 22'!C:C)+SUMIF('Dzień 23'!E:E,"Egzamin wewnętrzny",'Dzień 23'!C:C)+SUMIF('Dzień 24'!E:E,"Egzamin wewnętrzny",'Dzień 24'!C:C)+SUMIF('Dzień 25'!E:E,"Egzamin wewnętrzny",'Dzień 25'!C:C)+SUMIF('Dzień 26'!E:E,"Egzamin wewnętrzny",'Dzień 26'!C:C)+SUMIF('Dzień 27'!E:E,"Egzamin wewnętrzny",'Dzień 27'!C:C)+SUMIF('Dzień 28'!E:E,"Egzamin wewnętrzny",'Dzień 28'!C:C)+SUMIF('Dzień 29'!E:E,"Egzamin wewnętrzny",'Dzień 29'!C:C)+SUMIF('Dzień 30'!E:E,"Egzamin wewnętrzny",'Dzień 30'!C:C)+SUMIF('Dzień 31'!E:E,"Egzamin wewnętrzny",'Dzień 31'!C:C)</f>
        <v>0</v>
      </c>
    </row>
    <row r="11">
      <c r="A11" s="6" t="s">
        <v>17</v>
      </c>
      <c r="B11" s="7">
        <f>SUMIF('Dzień 1'!E:E,"Inne prace",'Dzień 1'!C:C)+SUMIF('Dzień 2'!E:E,"Inne prace",'Dzień 2'!C:C)+SUMIF('Dzień 3'!E:E,"Inne prace",'Dzień 3'!C:C)+SUMIF('Dzień 4'!E:E,"Inne prace",'Dzień 4'!C:C)+SUMIF('Dzień 5'!E:E,"Inne prace",'Dzień 5'!C:C)+SUMIF('Dzień 6'!E:E,"Inne prace",'Dzień 6'!C:C)+SUMIF('Dzień 7'!E:E,"Inne prace",'Dzień 7'!C:C)+SUMIF('Dzień 8'!E:E,"Inne prace",'Dzień 8'!C:C)+SUMIF('Dzień 9'!E:E,"Inne prace",'Dzień 9'!C:C)+SUMIF('Dzień 10'!E:E,"Inne prace",'Dzień 10'!C:C)+SUMIF('Dzień 11'!E:E,"Inne prace",'Dzień 11'!C:C)+SUMIF('Dzień 12'!E:E,"Inne prace",'Dzień 12'!C:C)+SUMIF('Dzień 13'!E:E,"Inne prace",'Dzień 13'!C:C)+SUMIF('Dzień 14'!E:E,"Inne prace",'Dzień 14'!C:C)+SUMIF('Dzień 15'!E:E,"Inne prace",'Dzień 15'!C:C)+SUMIF('Dzień 16'!E:E,"Inne prace",'Dzień 16'!C:C)+SUMIF('Dzień 17'!E:E,"Inne prace",'Dzień 17'!C:C)+SUMIF('Dzień 18'!E:E,"Inne prace",'Dzień 18'!C:C)+SUMIF('Dzień 19'!E:E,"Inne prace",'Dzień 19'!C:C)+SUMIF('Dzień 20'!E:E,"Inne prace",'Dzień 20'!C:C)+SUMIF('Dzień 21'!E:E,"Inne prace",'Dzień 21'!C:C)+SUMIF('Dzień 22'!E:E,"Inne prace",'Dzień 22'!C:C)+SUMIF('Dzień 23'!E:E,"Inne prace",'Dzień 23'!C:C)+SUMIF('Dzień 24'!E:E,"Inne prace",'Dzień 24'!C:C)+SUMIF('Dzień 25'!E:E,"Inne prace",'Dzień 25'!C:C)+SUMIF('Dzień 26'!E:E,"Inne prace",'Dzień 26'!C:C)+SUMIF('Dzień 27'!E:E,"Inne prace",'Dzień 27'!C:C)+SUMIF('Dzień 28'!E:E,"Inne prace",'Dzień 28'!C:C)+SUMIF('Dzień 29'!E:E,"Inne prace",'Dzień 29'!C:C)+SUMIF('Dzień 30'!E:E,"Inne prace",'Dzień 30'!C:C)+SUMIF('Dzień 31'!E:E,"Inne prace",'Dzień 31'!C:C)</f>
        <v>0</v>
      </c>
    </row>
    <row r="12">
      <c r="A12" s="6" t="s">
        <v>18</v>
      </c>
      <c r="B12" s="7">
        <f>COUNTIF('Dzień 1'!E:E,"Uczestnictwo w egzaminie")+COUNTIF('Dzień 2'!E:E,"Uczestnictwo w egzaminie")+COUNTIF('Dzień 3'!E:E,"Uczestnictwo w egzaminie")+COUNTIF('Dzień 4'!E:E,"Uczestnictwo w egzaminie")+COUNTIF('Dzień 5'!E:E,"Uczestnictwo w egzaminie")+COUNTIF('Dzień 6'!E:E,"Uczestnictwo w egzaminie")+COUNTIF('Dzień 7'!E:E,"Uczestnictwo w egzaminie")+COUNTIF('Dzień 8'!E:E,"Uczestnictwo w egzaminie")+COUNTIF('Dzień 9'!E:E,"Uczestnictwo w egzaminie")+COUNTIF('Dzień 10'!E:E,"Uczestnictwo w egzaminie")+COUNTIF('Dzień 11'!E:E,"Uczestnictwo w egzaminie")+COUNTIF('Dzień 12'!E:E,"Uczestnictwo w egzaminie")+COUNTIF('Dzień 13'!E:E,"Uczestnictwo w egzaminie")+COUNTIF('Dzień 14'!E:E,"Uczestnictwo w egzaminie")+COUNTIF('Dzień 15'!E:E,"Uczestnictwo w egzaminie")+COUNTIF('Dzień 16'!E:E,"Uczestnictwo w egzaminie")+COUNTIF('Dzień 17'!E:E,"Uczestnictwo w egzaminie")+COUNTIF('Dzień 18'!E:E,"Uczestnictwo w egzaminie")+COUNTIF('Dzień 19'!E:E,"Uczestnictwo w egzaminie")+COUNTIF('Dzień 20'!E:E,"Uczestnictwo w egzaminie")+COUNTIF('Dzień 21'!E:E,"Uczestnictwo w egzaminie")+COUNTIF('Dzień 22'!E:E,"Uczestnictwo w egzaminie")+COUNTIF('Dzień 23'!E:E,"Uczestnictwo w egzaminie")+COUNTIF('Dzień 24'!E:E,"Uczestnictwo w egzaminie")+COUNTIF('Dzień 25'!E:E,"Uczestnictwo w egzaminie")+COUNTIF('Dzień 26'!E:E,"Uczestnictwo w egzaminie")+COUNTIF('Dzień 27'!E:E,"Uczestnictwo w egzaminie")+COUNTIF('Dzień 28'!E:E,"Uczestnictwo w egzaminie")+COUNTIF('Dzień 29'!E:E,"Uczestnictwo w egzaminie")+COUNTIF('Dzień 30'!E:E,"Uczestnictwo w egzaminie")+COUNTIF('Dzień 31'!E:E,"Uczestnictwo w egzaminie")</f>
        <v>0</v>
      </c>
    </row>
    <row r="13">
      <c r="A13" s="6" t="s">
        <v>19</v>
      </c>
      <c r="B13" s="7">
        <f>COUNTIF('Dzień 1'!E:E,"Podstawienie samochodu")+COUNTIF('Dzień 2'!E:E,"Podstawienie samochodu")+COUNTIF('Dzień 3'!E:E,"Podstawienie samochodu")+COUNTIF('Dzień 4'!E:E,"Podstawienie samochodu")+COUNTIF('Dzień 5'!E:E,"Podstawienie samochodu")+COUNTIF('Dzień 6'!E:E,"Podstawienie samochodu")+COUNTIF('Dzień 7'!E:E,"Podstawienie samochodu")+COUNTIF('Dzień 8'!E:E,"Podstawienie samochodu")+COUNTIF('Dzień 9'!E:E,"Podstawienie samochodu")+COUNTIF('Dzień 10'!E:E,"Podstawienie samochodu")+COUNTIF('Dzień 11'!E:E,"Podstawienie samochodu")+COUNTIF('Dzień 12'!E:E,"Podstawienie samochodu")+COUNTIF('Dzień 13'!E:E,"Podstawienie samochodu")+COUNTIF('Dzień 14'!E:E,"Podstawienie samochodu")+COUNTIF('Dzień 15'!E:E,"Podstawienie samochodu")+COUNTIF('Dzień 16'!E:E,"Podstawienie samochodu")+COUNTIF('Dzień 17'!E:E,"Podstawienie samochodu")+COUNTIF('Dzień 18'!E:E,"Podstawienie samochodu")+COUNTIF('Dzień 19'!E:E,"Podstawienie samochodu")+COUNTIF('Dzień 20'!E:E,"Podstawienie samochodu")+COUNTIF('Dzień 21'!E:E,"Podstawienie samochodu")+COUNTIF('Dzień 22'!E:E,"Podstawienie samochodu")+COUNTIF('Dzień 23'!E:E,"Podstawienie samochodu")+COUNTIF('Dzień 24'!E:E,"Podstawienie samochodu")+COUNTIF('Dzień 25'!E:E,"Podstawienie samochodu")+COUNTIF('Dzień 26'!E:E,"Podstawienie samochodu")+COUNTIF('Dzień 27'!E:E,"Podstawienie samochodu")+COUNTIF('Dzień 28'!E:E,"Podstawienie samochodu")+COUNTIF('Dzień 29'!E:E,"Podstawienie samochodu")+COUNTIF('Dzień 30'!E:E,"Podstawienie samochodu")+COUNTIF('Dzień 31'!E:E,"Podstawienie samochodu")</f>
        <v>0</v>
      </c>
    </row>
    <row r="15">
      <c r="A15" s="8" t="s">
        <v>20</v>
      </c>
      <c r="B15" s="2"/>
    </row>
    <row r="16">
      <c r="A16" s="9" t="s">
        <v>21</v>
      </c>
      <c r="B16" s="10">
        <f>B7*VLOOKUP("Jazda podstawowa",DANE!A:B,2,FALSE)+
B8*VLOOKUP("Jazda uzupełniająca",DANE!A:B,2,FALSE)+
B9*VLOOKUP("Wykład",DANE!A:B,2,FALSE)+
B10*VLOOKUP("Egzamin wewnętrzny",DANE!A:B,2,FALSE)+
B11*VLOOKUP("Inne prace",DANE!A:B,2,FALSE)+
B12*VLOOKUP("Uczestnictwo w egzaminie",DANE!A:B,2,FALSE)+
B13*VLOOKUP("Podstawienie samochodu",DANE!A:B,2,FALSE)</f>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D1:F1"/>
    <mergeCell ref="A6:B6"/>
    <mergeCell ref="A15:B15"/>
  </mergeCells>
  <conditionalFormatting sqref="E2:E7">
    <cfRule type="containsText" dxfId="0" priority="1" operator="containsText" text="brak danych">
      <formula>NOT(ISERROR(SEARCH(("brak danych"),(E2))))</formula>
    </cfRule>
  </conditionalFormatting>
  <dataValidations>
    <dataValidation type="list" allowBlank="1" sqref="B4">
      <formula1>"Styczeń,Luty,Marzec,Kwiecień,Maj,Czerwiec,Lipiec,Sierpień,Wrzesień,Październik,Listopad,Grudzień"</formula1>
    </dataValidation>
  </dataValidations>
  <printOptions/>
  <pageMargins bottom="1.0" footer="0.0" header="0.0" left="0.75" right="0.75" top="1.0"/>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119</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120</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121</v>
      </c>
      <c r="B1" s="12"/>
      <c r="C1" s="12"/>
      <c r="D1" s="12"/>
      <c r="E1" s="12"/>
      <c r="F1" s="12"/>
      <c r="G1" s="12"/>
      <c r="H1" s="13"/>
    </row>
    <row r="2" ht="15.75" customHeight="1">
      <c r="A2" s="14" t="str">
        <f>IF(STATUS!$B$4="Listopad","⚠️ ŚWIĘTO: Święto Niepodległości","")</f>
        <v/>
      </c>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122</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123</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124</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125</v>
      </c>
      <c r="B1" s="12"/>
      <c r="C1" s="12"/>
      <c r="D1" s="12"/>
      <c r="E1" s="12"/>
      <c r="F1" s="12"/>
      <c r="G1" s="12"/>
      <c r="H1" s="13"/>
    </row>
    <row r="2" ht="15.75" customHeight="1">
      <c r="A2" s="14" t="str">
        <f>IF(STATUS!$B$4="Sierpień","⚠️ ŚWIĘTO: Wniebowzięcie NMP","")</f>
        <v/>
      </c>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126</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127</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128</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22</v>
      </c>
      <c r="B1" s="12"/>
      <c r="C1" s="12"/>
      <c r="D1" s="12"/>
      <c r="E1" s="12"/>
      <c r="F1" s="12"/>
      <c r="G1" s="12"/>
      <c r="H1" s="13"/>
    </row>
    <row r="2" ht="15.75" customHeight="1">
      <c r="A2" s="14" t="str">
        <f>IF(STATUS!$B$4="Styczeń","⚠️ ŚWIĘTO: Nowy Rok",IF(STATUS!$B$4="Maj","⚠️ ŚWIĘTO: Święto Pracy",IF(STATUS!$B$4="Listopad","⚠️ ŚWIĘTO: Wszystkich Świętych","")))</f>
        <v>⚠️ ŚWIĘTO: Nowy Rok</v>
      </c>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129</v>
      </c>
      <c r="B1" s="12"/>
      <c r="C1" s="12"/>
      <c r="D1" s="12"/>
      <c r="E1" s="12"/>
      <c r="F1" s="12"/>
      <c r="G1" s="12"/>
      <c r="H1" s="13"/>
    </row>
    <row r="2" ht="15.75" customHeight="1">
      <c r="A2" s="14" t="str">
        <f>IF(STATUS!$B$4="Czerwiec","⚠️ ŚWIĘTO: Boże Ciało","")</f>
        <v/>
      </c>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130</v>
      </c>
      <c r="B1" s="12"/>
      <c r="C1" s="12"/>
      <c r="D1" s="12"/>
      <c r="E1" s="12"/>
      <c r="F1" s="12"/>
      <c r="G1" s="12"/>
      <c r="H1" s="13"/>
    </row>
    <row r="2" ht="15.75" customHeight="1">
      <c r="A2" s="14" t="str">
        <f>IF(STATUS!$B$4="Kwiecień","⚠️ ŚWIĘTO: Wielkanoc","")</f>
        <v/>
      </c>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131</v>
      </c>
      <c r="B1" s="12"/>
      <c r="C1" s="12"/>
      <c r="D1" s="12"/>
      <c r="E1" s="12"/>
      <c r="F1" s="12"/>
      <c r="G1" s="12"/>
      <c r="H1" s="13"/>
    </row>
    <row r="2" ht="15.75" customHeight="1">
      <c r="A2" s="14" t="str">
        <f>IF(STATUS!$B$4="Kwiecień","⚠️ ŚWIĘTO: Poniedziałek Wielkanocny","")</f>
        <v/>
      </c>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132</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133</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134</v>
      </c>
      <c r="B1" s="12"/>
      <c r="C1" s="12"/>
      <c r="D1" s="12"/>
      <c r="E1" s="12"/>
      <c r="F1" s="12"/>
      <c r="G1" s="12"/>
      <c r="H1" s="13"/>
    </row>
    <row r="2" ht="15.75" customHeight="1">
      <c r="A2" s="14" t="str">
        <f>IF(STATUS!$B$4="Grudzień","⚠️ ŚWIĘTO: Wigilia","")</f>
        <v/>
      </c>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135</v>
      </c>
      <c r="B1" s="12"/>
      <c r="C1" s="12"/>
      <c r="D1" s="12"/>
      <c r="E1" s="12"/>
      <c r="F1" s="12"/>
      <c r="G1" s="12"/>
      <c r="H1" s="13"/>
    </row>
    <row r="2" ht="15.75" customHeight="1">
      <c r="A2" s="14" t="str">
        <f>IF(STATUS!$B$4="Grudzień","⚠️ ŚWIĘTO: Boże Narodzenie","")</f>
        <v/>
      </c>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136</v>
      </c>
      <c r="B1" s="12"/>
      <c r="C1" s="12"/>
      <c r="D1" s="12"/>
      <c r="E1" s="12"/>
      <c r="F1" s="12"/>
      <c r="G1" s="12"/>
      <c r="H1" s="13"/>
    </row>
    <row r="2" ht="15.75" customHeight="1">
      <c r="A2" s="14" t="str">
        <f>IF(STATUS!$B$4="Grudzień","⚠️ ŚWIĘTO: Drugi Dzień Świąt","")</f>
        <v/>
      </c>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137</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138</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112</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139</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140</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141</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3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74C3C"/>
    <pageSetUpPr/>
  </sheetPr>
  <sheetViews>
    <sheetView showGridLines="0" workbookViewId="0"/>
  </sheetViews>
  <sheetFormatPr customHeight="1" defaultColWidth="14.43" defaultRowHeight="15.0"/>
  <cols>
    <col customWidth="1" min="1" max="1" width="30.0"/>
    <col customWidth="1" min="2" max="2" width="20.0"/>
    <col customWidth="1" min="3" max="26" width="8.71"/>
  </cols>
  <sheetData>
    <row r="1">
      <c r="A1" s="24" t="s">
        <v>142</v>
      </c>
      <c r="B1" s="24" t="s">
        <v>143</v>
      </c>
    </row>
    <row r="2">
      <c r="A2" s="25" t="s">
        <v>144</v>
      </c>
      <c r="B2" s="26">
        <v>0.0</v>
      </c>
    </row>
    <row r="3">
      <c r="A3" s="27" t="s">
        <v>145</v>
      </c>
      <c r="B3" s="28">
        <v>0.0</v>
      </c>
    </row>
    <row r="4">
      <c r="A4" s="25" t="s">
        <v>146</v>
      </c>
      <c r="B4" s="26">
        <v>0.0</v>
      </c>
    </row>
    <row r="5">
      <c r="A5" s="27" t="s">
        <v>147</v>
      </c>
      <c r="B5" s="28">
        <v>0.0</v>
      </c>
    </row>
    <row r="6">
      <c r="A6" s="25" t="s">
        <v>148</v>
      </c>
      <c r="B6" s="26">
        <v>0.0</v>
      </c>
    </row>
    <row r="7">
      <c r="A7" s="27" t="s">
        <v>149</v>
      </c>
      <c r="B7" s="28">
        <v>0.0</v>
      </c>
    </row>
    <row r="8">
      <c r="A8" s="25" t="s">
        <v>150</v>
      </c>
      <c r="B8" s="26">
        <v>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113</v>
      </c>
      <c r="B1" s="12"/>
      <c r="C1" s="12"/>
      <c r="D1" s="12"/>
      <c r="E1" s="12"/>
      <c r="F1" s="12"/>
      <c r="G1" s="12"/>
      <c r="H1" s="13"/>
    </row>
    <row r="2" ht="15.75" customHeight="1">
      <c r="A2" s="14" t="str">
        <f>IF(STATUS!$B$4="Maj","⚠️ ŚWIĘTO: Święto Konstytucji 3 Maja","")</f>
        <v/>
      </c>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114</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115</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116</v>
      </c>
      <c r="B1" s="12"/>
      <c r="C1" s="12"/>
      <c r="D1" s="12"/>
      <c r="E1" s="12"/>
      <c r="F1" s="12"/>
      <c r="G1" s="12"/>
      <c r="H1" s="13"/>
    </row>
    <row r="2" ht="15.75" customHeight="1">
      <c r="A2" s="14" t="str">
        <f>IF(STATUS!$B$4="Styczeń","⚠️ ŚWIĘTO: Trzech Króli","")</f>
        <v>⚠️ ŚWIĘTO: Trzech Króli</v>
      </c>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117</v>
      </c>
      <c r="B1" s="12"/>
      <c r="C1" s="12"/>
      <c r="D1" s="12"/>
      <c r="E1" s="12"/>
      <c r="F1" s="12"/>
      <c r="G1" s="12"/>
      <c r="H1" s="13"/>
    </row>
    <row r="2" ht="15.75" customHeight="1">
      <c r="A2" s="14"/>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8.0"/>
    <col customWidth="1" min="2" max="2" width="25.0"/>
    <col customWidth="1" min="3" max="3" width="9.0"/>
    <col customWidth="1" min="4" max="4" width="11.0"/>
    <col customWidth="1" min="5" max="5" width="22.0"/>
    <col customWidth="1" min="6" max="6" width="18.0"/>
    <col customWidth="1" min="7" max="7" width="12.0"/>
    <col customWidth="1" min="8" max="8" width="40.0"/>
    <col customWidth="1" min="9" max="26" width="8.71"/>
  </cols>
  <sheetData>
    <row r="1" ht="24.75" customHeight="1">
      <c r="A1" s="11" t="s">
        <v>118</v>
      </c>
      <c r="B1" s="12"/>
      <c r="C1" s="12"/>
      <c r="D1" s="12"/>
      <c r="E1" s="12"/>
      <c r="F1" s="12"/>
      <c r="G1" s="12"/>
      <c r="H1" s="13"/>
    </row>
    <row r="2" ht="15.75" customHeight="1">
      <c r="A2" s="14" t="str">
        <f>IF(STATUS!$B$4="Czerwiec","⚠️ ŚWIĘTO: Zielone Świątki","")</f>
        <v/>
      </c>
      <c r="B2" s="12"/>
      <c r="C2" s="12"/>
      <c r="D2" s="12"/>
      <c r="E2" s="12"/>
      <c r="F2" s="12"/>
      <c r="G2" s="12"/>
      <c r="H2" s="13"/>
    </row>
    <row r="3" ht="30.0" customHeight="1">
      <c r="A3" s="15" t="s">
        <v>23</v>
      </c>
      <c r="B3" s="15" t="s">
        <v>24</v>
      </c>
      <c r="C3" s="15" t="s">
        <v>25</v>
      </c>
      <c r="D3" s="15" t="s">
        <v>26</v>
      </c>
      <c r="E3" s="15" t="s">
        <v>27</v>
      </c>
      <c r="F3" s="15" t="s">
        <v>28</v>
      </c>
      <c r="G3" s="15" t="s">
        <v>29</v>
      </c>
      <c r="H3" s="15" t="s">
        <v>30</v>
      </c>
    </row>
    <row r="4">
      <c r="A4" s="16" t="s">
        <v>31</v>
      </c>
      <c r="B4" s="17"/>
      <c r="C4" s="18"/>
      <c r="D4" s="18"/>
      <c r="E4" s="17"/>
      <c r="F4" s="17"/>
      <c r="G4" s="17"/>
      <c r="H4" s="17"/>
    </row>
    <row r="5">
      <c r="A5" s="19" t="s">
        <v>32</v>
      </c>
      <c r="B5" s="20"/>
      <c r="C5" s="21"/>
      <c r="D5" s="21"/>
      <c r="E5" s="20"/>
      <c r="F5" s="20"/>
      <c r="G5" s="20"/>
      <c r="H5" s="20"/>
    </row>
    <row r="6">
      <c r="A6" s="16" t="s">
        <v>33</v>
      </c>
      <c r="B6" s="17"/>
      <c r="C6" s="18"/>
      <c r="D6" s="18"/>
      <c r="E6" s="17"/>
      <c r="F6" s="17"/>
      <c r="G6" s="17"/>
      <c r="H6" s="17"/>
    </row>
    <row r="7">
      <c r="A7" s="19" t="s">
        <v>34</v>
      </c>
      <c r="B7" s="20"/>
      <c r="C7" s="21"/>
      <c r="D7" s="21"/>
      <c r="E7" s="20"/>
      <c r="F7" s="20"/>
      <c r="G7" s="20"/>
      <c r="H7" s="20"/>
    </row>
    <row r="8">
      <c r="A8" s="16" t="s">
        <v>35</v>
      </c>
      <c r="B8" s="17"/>
      <c r="C8" s="18"/>
      <c r="D8" s="18"/>
      <c r="E8" s="17"/>
      <c r="F8" s="17"/>
      <c r="G8" s="17"/>
      <c r="H8" s="17"/>
    </row>
    <row r="9">
      <c r="A9" s="19" t="s">
        <v>36</v>
      </c>
      <c r="B9" s="20"/>
      <c r="C9" s="21"/>
      <c r="D9" s="21"/>
      <c r="E9" s="20"/>
      <c r="F9" s="20"/>
      <c r="G9" s="20"/>
      <c r="H9" s="20"/>
    </row>
    <row r="10">
      <c r="A10" s="16" t="s">
        <v>37</v>
      </c>
      <c r="B10" s="17"/>
      <c r="C10" s="18"/>
      <c r="D10" s="18"/>
      <c r="E10" s="17"/>
      <c r="F10" s="17"/>
      <c r="G10" s="17"/>
      <c r="H10" s="17"/>
    </row>
    <row r="11">
      <c r="A11" s="19" t="s">
        <v>38</v>
      </c>
      <c r="B11" s="20"/>
      <c r="C11" s="21"/>
      <c r="D11" s="21"/>
      <c r="E11" s="20"/>
      <c r="F11" s="20"/>
      <c r="G11" s="20"/>
      <c r="H11" s="20"/>
    </row>
    <row r="12">
      <c r="A12" s="16" t="s">
        <v>39</v>
      </c>
      <c r="B12" s="17"/>
      <c r="C12" s="18"/>
      <c r="D12" s="18"/>
      <c r="E12" s="17"/>
      <c r="F12" s="17"/>
      <c r="G12" s="17"/>
      <c r="H12" s="17"/>
    </row>
    <row r="13">
      <c r="A13" s="19" t="s">
        <v>40</v>
      </c>
      <c r="B13" s="20"/>
      <c r="C13" s="21"/>
      <c r="D13" s="21"/>
      <c r="E13" s="20"/>
      <c r="F13" s="20"/>
      <c r="G13" s="20"/>
      <c r="H13" s="20"/>
    </row>
    <row r="14">
      <c r="A14" s="16" t="s">
        <v>41</v>
      </c>
      <c r="B14" s="17"/>
      <c r="C14" s="18"/>
      <c r="D14" s="18"/>
      <c r="E14" s="17"/>
      <c r="F14" s="17"/>
      <c r="G14" s="17"/>
      <c r="H14" s="17"/>
    </row>
    <row r="15">
      <c r="A15" s="19" t="s">
        <v>42</v>
      </c>
      <c r="B15" s="20"/>
      <c r="C15" s="21"/>
      <c r="D15" s="21"/>
      <c r="E15" s="20"/>
      <c r="F15" s="20"/>
      <c r="G15" s="20"/>
      <c r="H15" s="20"/>
    </row>
    <row r="16">
      <c r="A16" s="16" t="s">
        <v>43</v>
      </c>
      <c r="B16" s="17"/>
      <c r="C16" s="18"/>
      <c r="D16" s="18"/>
      <c r="E16" s="17"/>
      <c r="F16" s="17"/>
      <c r="G16" s="17"/>
      <c r="H16" s="17"/>
    </row>
    <row r="17">
      <c r="A17" s="19" t="s">
        <v>44</v>
      </c>
      <c r="B17" s="20"/>
      <c r="C17" s="21"/>
      <c r="D17" s="21"/>
      <c r="E17" s="20"/>
      <c r="F17" s="20"/>
      <c r="G17" s="20"/>
      <c r="H17" s="20"/>
    </row>
    <row r="18">
      <c r="A18" s="16" t="s">
        <v>45</v>
      </c>
      <c r="B18" s="17"/>
      <c r="C18" s="18"/>
      <c r="D18" s="18"/>
      <c r="E18" s="17"/>
      <c r="F18" s="17"/>
      <c r="G18" s="17"/>
      <c r="H18" s="17"/>
    </row>
    <row r="19">
      <c r="A19" s="19" t="s">
        <v>46</v>
      </c>
      <c r="B19" s="20"/>
      <c r="C19" s="21"/>
      <c r="D19" s="21"/>
      <c r="E19" s="20"/>
      <c r="F19" s="20"/>
      <c r="G19" s="20"/>
      <c r="H19" s="20"/>
    </row>
    <row r="20">
      <c r="A20" s="16" t="s">
        <v>47</v>
      </c>
      <c r="B20" s="17"/>
      <c r="C20" s="18"/>
      <c r="D20" s="18"/>
      <c r="E20" s="17"/>
      <c r="F20" s="17"/>
      <c r="G20" s="17"/>
      <c r="H20" s="17"/>
    </row>
    <row r="21" ht="15.75" customHeight="1">
      <c r="A21" s="19" t="s">
        <v>48</v>
      </c>
      <c r="B21" s="20"/>
      <c r="C21" s="21"/>
      <c r="D21" s="21"/>
      <c r="E21" s="20"/>
      <c r="F21" s="20"/>
      <c r="G21" s="20"/>
      <c r="H21" s="20"/>
    </row>
    <row r="22" ht="15.75" customHeight="1">
      <c r="A22" s="16" t="s">
        <v>49</v>
      </c>
      <c r="B22" s="17"/>
      <c r="C22" s="18"/>
      <c r="D22" s="18"/>
      <c r="E22" s="17"/>
      <c r="F22" s="17"/>
      <c r="G22" s="17"/>
      <c r="H22" s="17"/>
    </row>
    <row r="23" ht="15.75" customHeight="1">
      <c r="A23" s="19" t="s">
        <v>50</v>
      </c>
      <c r="B23" s="20"/>
      <c r="C23" s="21"/>
      <c r="D23" s="21"/>
      <c r="E23" s="20"/>
      <c r="F23" s="20"/>
      <c r="G23" s="20"/>
      <c r="H23" s="20"/>
    </row>
    <row r="24" ht="15.75" customHeight="1">
      <c r="A24" s="16" t="s">
        <v>51</v>
      </c>
      <c r="B24" s="17"/>
      <c r="C24" s="18"/>
      <c r="D24" s="18"/>
      <c r="E24" s="17"/>
      <c r="F24" s="17"/>
      <c r="G24" s="17"/>
      <c r="H24" s="17"/>
    </row>
    <row r="25" ht="15.75" customHeight="1">
      <c r="A25" s="19" t="s">
        <v>52</v>
      </c>
      <c r="B25" s="20"/>
      <c r="C25" s="21"/>
      <c r="D25" s="21"/>
      <c r="E25" s="20"/>
      <c r="F25" s="20"/>
      <c r="G25" s="20"/>
      <c r="H25" s="20"/>
    </row>
    <row r="26" ht="15.75" customHeight="1">
      <c r="A26" s="16" t="s">
        <v>53</v>
      </c>
      <c r="B26" s="17"/>
      <c r="C26" s="18"/>
      <c r="D26" s="18"/>
      <c r="E26" s="17"/>
      <c r="F26" s="17"/>
      <c r="G26" s="17"/>
      <c r="H26" s="17"/>
    </row>
    <row r="27" ht="15.75" customHeight="1">
      <c r="A27" s="19" t="s">
        <v>54</v>
      </c>
      <c r="B27" s="20"/>
      <c r="C27" s="21"/>
      <c r="D27" s="21"/>
      <c r="E27" s="20"/>
      <c r="F27" s="20"/>
      <c r="G27" s="20"/>
      <c r="H27" s="20"/>
    </row>
    <row r="28" ht="15.75" customHeight="1">
      <c r="A28" s="16" t="s">
        <v>55</v>
      </c>
      <c r="B28" s="17"/>
      <c r="C28" s="18"/>
      <c r="D28" s="18"/>
      <c r="E28" s="17"/>
      <c r="F28" s="17"/>
      <c r="G28" s="17"/>
      <c r="H28" s="17"/>
    </row>
    <row r="29" ht="15.75" customHeight="1">
      <c r="A29" s="19" t="s">
        <v>56</v>
      </c>
      <c r="B29" s="20"/>
      <c r="C29" s="21"/>
      <c r="D29" s="21"/>
      <c r="E29" s="20"/>
      <c r="F29" s="20"/>
      <c r="G29" s="20"/>
      <c r="H29" s="20"/>
    </row>
    <row r="30" ht="15.75" customHeight="1">
      <c r="A30" s="16" t="s">
        <v>57</v>
      </c>
      <c r="B30" s="17"/>
      <c r="C30" s="18"/>
      <c r="D30" s="18"/>
      <c r="E30" s="17"/>
      <c r="F30" s="17"/>
      <c r="G30" s="17"/>
      <c r="H30" s="17"/>
    </row>
    <row r="31" ht="15.75" customHeight="1">
      <c r="A31" s="19" t="s">
        <v>58</v>
      </c>
      <c r="B31" s="20"/>
      <c r="C31" s="21"/>
      <c r="D31" s="21"/>
      <c r="E31" s="20"/>
      <c r="F31" s="20"/>
      <c r="G31" s="20"/>
      <c r="H31" s="20"/>
    </row>
    <row r="32" ht="15.75" customHeight="1">
      <c r="A32" s="16" t="s">
        <v>59</v>
      </c>
      <c r="B32" s="17"/>
      <c r="C32" s="18"/>
      <c r="D32" s="18"/>
      <c r="E32" s="17"/>
      <c r="F32" s="17"/>
      <c r="G32" s="17"/>
      <c r="H32" s="17"/>
    </row>
    <row r="33" ht="15.75" customHeight="1">
      <c r="A33" s="19" t="s">
        <v>60</v>
      </c>
      <c r="B33" s="20"/>
      <c r="C33" s="21"/>
      <c r="D33" s="21"/>
      <c r="E33" s="20"/>
      <c r="F33" s="20"/>
      <c r="G33" s="20"/>
      <c r="H33" s="20"/>
    </row>
    <row r="34" ht="15.75" customHeight="1">
      <c r="A34" s="16" t="s">
        <v>61</v>
      </c>
      <c r="B34" s="17"/>
      <c r="C34" s="18"/>
      <c r="D34" s="18"/>
      <c r="E34" s="17"/>
      <c r="F34" s="17"/>
      <c r="G34" s="17"/>
      <c r="H34" s="17"/>
    </row>
    <row r="35" ht="15.75" customHeight="1">
      <c r="A35" s="19" t="s">
        <v>62</v>
      </c>
      <c r="B35" s="20"/>
      <c r="C35" s="21"/>
      <c r="D35" s="21"/>
      <c r="E35" s="20"/>
      <c r="F35" s="20"/>
      <c r="G35" s="20"/>
      <c r="H35" s="20"/>
    </row>
    <row r="36" ht="15.75" customHeight="1">
      <c r="A36" s="16" t="s">
        <v>63</v>
      </c>
      <c r="B36" s="17"/>
      <c r="C36" s="18"/>
      <c r="D36" s="18"/>
      <c r="E36" s="17"/>
      <c r="F36" s="17"/>
      <c r="G36" s="17"/>
      <c r="H36" s="17"/>
    </row>
    <row r="37" ht="15.75" customHeight="1">
      <c r="A37" s="19" t="s">
        <v>64</v>
      </c>
      <c r="B37" s="20"/>
      <c r="C37" s="21"/>
      <c r="D37" s="21"/>
      <c r="E37" s="20"/>
      <c r="F37" s="20"/>
      <c r="G37" s="20"/>
      <c r="H37" s="20"/>
    </row>
    <row r="38" ht="15.75" customHeight="1">
      <c r="A38" s="16" t="s">
        <v>65</v>
      </c>
      <c r="B38" s="17"/>
      <c r="C38" s="18"/>
      <c r="D38" s="18"/>
      <c r="E38" s="17"/>
      <c r="F38" s="17"/>
      <c r="G38" s="17"/>
      <c r="H38" s="17"/>
    </row>
    <row r="39" ht="15.75" customHeight="1">
      <c r="A39" s="19" t="s">
        <v>66</v>
      </c>
      <c r="B39" s="20"/>
      <c r="C39" s="21"/>
      <c r="D39" s="21"/>
      <c r="E39" s="20"/>
      <c r="F39" s="20"/>
      <c r="G39" s="20"/>
      <c r="H39" s="20"/>
    </row>
    <row r="40" ht="15.75" customHeight="1">
      <c r="A40" s="16" t="s">
        <v>67</v>
      </c>
      <c r="B40" s="17"/>
      <c r="C40" s="18"/>
      <c r="D40" s="18"/>
      <c r="E40" s="17"/>
      <c r="F40" s="17"/>
      <c r="G40" s="17"/>
      <c r="H40" s="17"/>
    </row>
    <row r="41" ht="15.75" customHeight="1">
      <c r="A41" s="19" t="s">
        <v>68</v>
      </c>
      <c r="B41" s="20"/>
      <c r="C41" s="21"/>
      <c r="D41" s="21"/>
      <c r="E41" s="20"/>
      <c r="F41" s="20"/>
      <c r="G41" s="20"/>
      <c r="H41" s="20"/>
    </row>
    <row r="42" ht="15.75" customHeight="1">
      <c r="A42" s="16" t="s">
        <v>69</v>
      </c>
      <c r="B42" s="17"/>
      <c r="C42" s="18"/>
      <c r="D42" s="18"/>
      <c r="E42" s="17"/>
      <c r="F42" s="17"/>
      <c r="G42" s="17"/>
      <c r="H42" s="17"/>
    </row>
    <row r="43" ht="15.75" customHeight="1">
      <c r="A43" s="19" t="s">
        <v>70</v>
      </c>
      <c r="B43" s="20"/>
      <c r="C43" s="21"/>
      <c r="D43" s="21"/>
      <c r="E43" s="20"/>
      <c r="F43" s="20"/>
      <c r="G43" s="20"/>
      <c r="H43" s="20"/>
    </row>
    <row r="44" ht="15.75" customHeight="1">
      <c r="A44" s="16" t="s">
        <v>71</v>
      </c>
      <c r="B44" s="17"/>
      <c r="C44" s="18"/>
      <c r="D44" s="18"/>
      <c r="E44" s="17"/>
      <c r="F44" s="17"/>
      <c r="G44" s="17"/>
      <c r="H44" s="17"/>
    </row>
    <row r="45" ht="15.75" customHeight="1">
      <c r="A45" s="19" t="s">
        <v>72</v>
      </c>
      <c r="B45" s="20"/>
      <c r="C45" s="21"/>
      <c r="D45" s="21"/>
      <c r="E45" s="20"/>
      <c r="F45" s="20"/>
      <c r="G45" s="20"/>
      <c r="H45" s="20"/>
    </row>
    <row r="46" ht="15.75" customHeight="1">
      <c r="A46" s="16" t="s">
        <v>73</v>
      </c>
      <c r="B46" s="17"/>
      <c r="C46" s="18"/>
      <c r="D46" s="18"/>
      <c r="E46" s="17"/>
      <c r="F46" s="17"/>
      <c r="G46" s="17"/>
      <c r="H46" s="17"/>
    </row>
    <row r="47" ht="15.75" customHeight="1">
      <c r="A47" s="19" t="s">
        <v>74</v>
      </c>
      <c r="B47" s="20"/>
      <c r="C47" s="21"/>
      <c r="D47" s="21"/>
      <c r="E47" s="20"/>
      <c r="F47" s="20"/>
      <c r="G47" s="20"/>
      <c r="H47" s="20"/>
    </row>
    <row r="48" ht="15.75" customHeight="1">
      <c r="A48" s="16" t="s">
        <v>75</v>
      </c>
      <c r="B48" s="17"/>
      <c r="C48" s="18"/>
      <c r="D48" s="18"/>
      <c r="E48" s="17"/>
      <c r="F48" s="17"/>
      <c r="G48" s="17"/>
      <c r="H48" s="17"/>
    </row>
    <row r="49" ht="15.75" customHeight="1">
      <c r="A49" s="19" t="s">
        <v>76</v>
      </c>
      <c r="B49" s="20"/>
      <c r="C49" s="21"/>
      <c r="D49" s="21"/>
      <c r="E49" s="20"/>
      <c r="F49" s="20"/>
      <c r="G49" s="20"/>
      <c r="H49" s="20"/>
    </row>
    <row r="50" ht="15.75" customHeight="1">
      <c r="A50" s="16" t="s">
        <v>77</v>
      </c>
      <c r="B50" s="17"/>
      <c r="C50" s="18"/>
      <c r="D50" s="18"/>
      <c r="E50" s="17"/>
      <c r="F50" s="17"/>
      <c r="G50" s="17"/>
      <c r="H50" s="17"/>
    </row>
    <row r="51" ht="15.75" customHeight="1">
      <c r="A51" s="19" t="s">
        <v>78</v>
      </c>
      <c r="B51" s="20"/>
      <c r="C51" s="21"/>
      <c r="D51" s="21"/>
      <c r="E51" s="20"/>
      <c r="F51" s="20"/>
      <c r="G51" s="20"/>
      <c r="H51" s="20"/>
    </row>
    <row r="52" ht="15.75" customHeight="1">
      <c r="A52" s="16" t="s">
        <v>79</v>
      </c>
      <c r="B52" s="17"/>
      <c r="C52" s="18"/>
      <c r="D52" s="18"/>
      <c r="E52" s="17"/>
      <c r="F52" s="17"/>
      <c r="G52" s="17"/>
      <c r="H52" s="17"/>
    </row>
    <row r="53" ht="15.75" customHeight="1">
      <c r="A53" s="19" t="s">
        <v>80</v>
      </c>
      <c r="B53" s="20"/>
      <c r="C53" s="21"/>
      <c r="D53" s="21"/>
      <c r="E53" s="20"/>
      <c r="F53" s="20"/>
      <c r="G53" s="20"/>
      <c r="H53" s="20"/>
    </row>
    <row r="54" ht="15.75" customHeight="1">
      <c r="A54" s="16" t="s">
        <v>81</v>
      </c>
      <c r="B54" s="17"/>
      <c r="C54" s="18"/>
      <c r="D54" s="18"/>
      <c r="E54" s="17"/>
      <c r="F54" s="17"/>
      <c r="G54" s="17"/>
      <c r="H54" s="17"/>
    </row>
    <row r="55" ht="15.75" customHeight="1">
      <c r="A55" s="19" t="s">
        <v>82</v>
      </c>
      <c r="B55" s="20"/>
      <c r="C55" s="21"/>
      <c r="D55" s="21"/>
      <c r="E55" s="20"/>
      <c r="F55" s="20"/>
      <c r="G55" s="20"/>
      <c r="H55" s="20"/>
    </row>
    <row r="56" ht="15.75" customHeight="1">
      <c r="A56" s="16" t="s">
        <v>83</v>
      </c>
      <c r="B56" s="17"/>
      <c r="C56" s="18"/>
      <c r="D56" s="18"/>
      <c r="E56" s="17"/>
      <c r="F56" s="17"/>
      <c r="G56" s="17"/>
      <c r="H56" s="17"/>
    </row>
    <row r="57" ht="15.75" customHeight="1">
      <c r="A57" s="19" t="s">
        <v>84</v>
      </c>
      <c r="B57" s="20"/>
      <c r="C57" s="21"/>
      <c r="D57" s="21"/>
      <c r="E57" s="20"/>
      <c r="F57" s="20"/>
      <c r="G57" s="20"/>
      <c r="H57" s="20"/>
    </row>
    <row r="58" ht="15.75" customHeight="1">
      <c r="A58" s="16" t="s">
        <v>85</v>
      </c>
      <c r="B58" s="17"/>
      <c r="C58" s="18"/>
      <c r="D58" s="18"/>
      <c r="E58" s="17"/>
      <c r="F58" s="17"/>
      <c r="G58" s="17"/>
      <c r="H58" s="17"/>
    </row>
    <row r="59" ht="15.75" customHeight="1">
      <c r="A59" s="19" t="s">
        <v>86</v>
      </c>
      <c r="B59" s="20"/>
      <c r="C59" s="21"/>
      <c r="D59" s="21"/>
      <c r="E59" s="20"/>
      <c r="F59" s="20"/>
      <c r="G59" s="20"/>
      <c r="H59" s="20"/>
    </row>
    <row r="60" ht="15.75" customHeight="1">
      <c r="A60" s="16" t="s">
        <v>87</v>
      </c>
      <c r="B60" s="17"/>
      <c r="C60" s="18"/>
      <c r="D60" s="18"/>
      <c r="E60" s="17"/>
      <c r="F60" s="17"/>
      <c r="G60" s="17"/>
      <c r="H60" s="17"/>
    </row>
    <row r="61" ht="15.75" customHeight="1">
      <c r="A61" s="19" t="s">
        <v>88</v>
      </c>
      <c r="B61" s="20"/>
      <c r="C61" s="21"/>
      <c r="D61" s="21"/>
      <c r="E61" s="20"/>
      <c r="F61" s="20"/>
      <c r="G61" s="20"/>
      <c r="H61" s="20"/>
    </row>
    <row r="62" ht="15.75" customHeight="1">
      <c r="A62" s="16" t="s">
        <v>89</v>
      </c>
      <c r="B62" s="17"/>
      <c r="C62" s="18"/>
      <c r="D62" s="18"/>
      <c r="E62" s="17"/>
      <c r="F62" s="17"/>
      <c r="G62" s="17"/>
      <c r="H62" s="17"/>
    </row>
    <row r="63" ht="15.75" customHeight="1">
      <c r="A63" s="19" t="s">
        <v>90</v>
      </c>
      <c r="B63" s="20"/>
      <c r="C63" s="21"/>
      <c r="D63" s="21"/>
      <c r="E63" s="20"/>
      <c r="F63" s="20"/>
      <c r="G63" s="20"/>
      <c r="H63" s="20"/>
    </row>
    <row r="64" ht="15.75" customHeight="1">
      <c r="A64" s="16" t="s">
        <v>91</v>
      </c>
      <c r="B64" s="17"/>
      <c r="C64" s="18"/>
      <c r="D64" s="18"/>
      <c r="E64" s="17"/>
      <c r="F64" s="17"/>
      <c r="G64" s="17"/>
      <c r="H64" s="17"/>
    </row>
    <row r="65" ht="15.75" customHeight="1">
      <c r="A65" s="19" t="s">
        <v>92</v>
      </c>
      <c r="B65" s="20"/>
      <c r="C65" s="21"/>
      <c r="D65" s="21"/>
      <c r="E65" s="20"/>
      <c r="F65" s="20"/>
      <c r="G65" s="20"/>
      <c r="H65" s="20"/>
    </row>
    <row r="66" ht="15.75" customHeight="1">
      <c r="A66" s="16" t="s">
        <v>93</v>
      </c>
      <c r="B66" s="17"/>
      <c r="C66" s="18"/>
      <c r="D66" s="18"/>
      <c r="E66" s="17"/>
      <c r="F66" s="17"/>
      <c r="G66" s="17"/>
      <c r="H66" s="17"/>
    </row>
    <row r="67" ht="15.75" customHeight="1">
      <c r="A67" s="19" t="s">
        <v>94</v>
      </c>
      <c r="B67" s="20"/>
      <c r="C67" s="21"/>
      <c r="D67" s="21"/>
      <c r="E67" s="20"/>
      <c r="F67" s="20"/>
      <c r="G67" s="20"/>
      <c r="H67" s="20"/>
    </row>
    <row r="68" ht="15.75" customHeight="1">
      <c r="A68" s="16" t="s">
        <v>95</v>
      </c>
      <c r="B68" s="17"/>
      <c r="C68" s="18"/>
      <c r="D68" s="18"/>
      <c r="E68" s="17"/>
      <c r="F68" s="17"/>
      <c r="G68" s="17"/>
      <c r="H68" s="17"/>
    </row>
    <row r="69" ht="15.75" customHeight="1">
      <c r="A69" s="19" t="s">
        <v>96</v>
      </c>
      <c r="B69" s="20"/>
      <c r="C69" s="21"/>
      <c r="D69" s="21"/>
      <c r="E69" s="20"/>
      <c r="F69" s="20"/>
      <c r="G69" s="20"/>
      <c r="H69" s="20"/>
    </row>
    <row r="70" ht="15.75" customHeight="1">
      <c r="A70" s="16" t="s">
        <v>97</v>
      </c>
      <c r="B70" s="17"/>
      <c r="C70" s="18"/>
      <c r="D70" s="18"/>
      <c r="E70" s="17"/>
      <c r="F70" s="17"/>
      <c r="G70" s="17"/>
      <c r="H70" s="17"/>
    </row>
    <row r="71" ht="15.75" customHeight="1">
      <c r="A71" s="19" t="s">
        <v>98</v>
      </c>
      <c r="B71" s="20"/>
      <c r="C71" s="21"/>
      <c r="D71" s="21"/>
      <c r="E71" s="20"/>
      <c r="F71" s="20"/>
      <c r="G71" s="20"/>
      <c r="H71" s="20"/>
    </row>
    <row r="72" ht="15.75" customHeight="1">
      <c r="A72" s="16" t="s">
        <v>99</v>
      </c>
      <c r="B72" s="17"/>
      <c r="C72" s="18"/>
      <c r="D72" s="18"/>
      <c r="E72" s="17"/>
      <c r="F72" s="17"/>
      <c r="G72" s="17"/>
      <c r="H72" s="17"/>
    </row>
    <row r="73" ht="15.75" customHeight="1">
      <c r="A73" s="19" t="s">
        <v>100</v>
      </c>
      <c r="B73" s="20"/>
      <c r="C73" s="21"/>
      <c r="D73" s="21"/>
      <c r="E73" s="20"/>
      <c r="F73" s="20"/>
      <c r="G73" s="20"/>
      <c r="H73" s="20"/>
    </row>
    <row r="74" ht="15.75" customHeight="1">
      <c r="A74" s="16" t="s">
        <v>101</v>
      </c>
      <c r="B74" s="17"/>
      <c r="C74" s="18"/>
      <c r="D74" s="18"/>
      <c r="E74" s="17"/>
      <c r="F74" s="17"/>
      <c r="G74" s="17"/>
      <c r="H74" s="17"/>
    </row>
    <row r="75" ht="15.75" customHeight="1">
      <c r="A75" s="19" t="s">
        <v>102</v>
      </c>
      <c r="B75" s="20"/>
      <c r="C75" s="21"/>
      <c r="D75" s="21"/>
      <c r="E75" s="20"/>
      <c r="F75" s="20"/>
      <c r="G75" s="20"/>
      <c r="H75" s="20"/>
    </row>
    <row r="76" ht="15.75" customHeight="1">
      <c r="A76" s="16" t="s">
        <v>103</v>
      </c>
      <c r="B76" s="17"/>
      <c r="C76" s="18"/>
      <c r="D76" s="18"/>
      <c r="E76" s="17"/>
      <c r="F76" s="17"/>
      <c r="G76" s="17"/>
      <c r="H76" s="17"/>
    </row>
    <row r="77" ht="15.75" customHeight="1">
      <c r="A77" s="19" t="s">
        <v>104</v>
      </c>
      <c r="B77" s="20"/>
      <c r="C77" s="21"/>
      <c r="D77" s="21"/>
      <c r="E77" s="20"/>
      <c r="F77" s="20"/>
      <c r="G77" s="20"/>
      <c r="H77" s="20"/>
    </row>
    <row r="78" ht="15.75" customHeight="1">
      <c r="A78" s="16" t="s">
        <v>105</v>
      </c>
      <c r="B78" s="17"/>
      <c r="C78" s="18"/>
      <c r="D78" s="18"/>
      <c r="E78" s="17"/>
      <c r="F78" s="17"/>
      <c r="G78" s="17"/>
      <c r="H78" s="17"/>
    </row>
    <row r="79" ht="15.75" customHeight="1">
      <c r="A79" s="19" t="s">
        <v>106</v>
      </c>
      <c r="B79" s="20"/>
      <c r="C79" s="21"/>
      <c r="D79" s="21"/>
      <c r="E79" s="20"/>
      <c r="F79" s="20"/>
      <c r="G79" s="20"/>
      <c r="H79" s="20"/>
    </row>
    <row r="80" ht="15.75" customHeight="1">
      <c r="A80" s="16" t="s">
        <v>107</v>
      </c>
      <c r="B80" s="17"/>
      <c r="C80" s="18"/>
      <c r="D80" s="18"/>
      <c r="E80" s="17"/>
      <c r="F80" s="17"/>
      <c r="G80" s="17"/>
      <c r="H80" s="17"/>
    </row>
    <row r="81" ht="15.75" customHeight="1">
      <c r="A81" s="19" t="s">
        <v>108</v>
      </c>
      <c r="B81" s="20"/>
      <c r="C81" s="21"/>
      <c r="D81" s="21"/>
      <c r="E81" s="20"/>
      <c r="F81" s="20"/>
      <c r="G81" s="20"/>
      <c r="H81" s="20"/>
    </row>
    <row r="82" ht="15.75" customHeight="1">
      <c r="A82" s="16" t="s">
        <v>109</v>
      </c>
      <c r="B82" s="17"/>
      <c r="C82" s="18"/>
      <c r="D82" s="18"/>
      <c r="E82" s="17"/>
      <c r="F82" s="17"/>
      <c r="G82" s="17"/>
      <c r="H82" s="17"/>
    </row>
    <row r="83" ht="15.75" customHeight="1">
      <c r="A83" s="19" t="s">
        <v>110</v>
      </c>
      <c r="B83" s="20"/>
      <c r="C83" s="21"/>
      <c r="D83" s="21"/>
      <c r="E83" s="20"/>
      <c r="F83" s="20"/>
      <c r="G83" s="20"/>
      <c r="H83" s="20"/>
    </row>
    <row r="84" ht="15.75" customHeight="1">
      <c r="A84" s="22" t="s">
        <v>111</v>
      </c>
      <c r="B84" s="13"/>
      <c r="C84" s="23">
        <f>SUM(C4:C83)</f>
        <v>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H1"/>
    <mergeCell ref="A2:H2"/>
    <mergeCell ref="A84:B84"/>
  </mergeCells>
  <conditionalFormatting sqref="F4:F83">
    <cfRule type="containsText" dxfId="1" priority="1" operator="containsText" text="Zrealizowane">
      <formula>NOT(ISERROR(SEARCH(("Zrealizowane"),(F4))))</formula>
    </cfRule>
  </conditionalFormatting>
  <conditionalFormatting sqref="F4:F83">
    <cfRule type="containsText" dxfId="2" priority="2" operator="containsText" text="Brak obecności">
      <formula>NOT(ISERROR(SEARCH(("Brak obecności"),(F4))))</formula>
    </cfRule>
  </conditionalFormatting>
  <dataValidations>
    <dataValidation type="list" allowBlank="1" sqref="F4:F83">
      <formula1>"Zrealizowane,Brak obecności,-"</formula1>
    </dataValidation>
    <dataValidation type="list" allowBlank="1" sqref="E4:E83">
      <formula1>DANE!$A$2:$A$8</formula1>
    </dataValidation>
  </dataValidations>
  <printOptions/>
  <pageMargins bottom="1.0" footer="0.0" header="0.0" left="0.75" right="0.75" top="1.0"/>
  <pageSetup orientation="landscape"/>
  <drawing r:id="rId1"/>
</worksheet>
</file>